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C:\Users\rosimere.silva\Desktop\"/>
    </mc:Choice>
  </mc:AlternateContent>
  <bookViews>
    <workbookView xWindow="0" yWindow="0" windowWidth="20490" windowHeight="7620" tabRatio="0" firstSheet="1" activeTab="1"/>
  </bookViews>
  <sheets>
    <sheet name="Capa" sheetId="6" r:id="rId1"/>
    <sheet name="Dados Operacionais" sheetId="2" r:id="rId2"/>
    <sheet name="Demonstração de Resultados" sheetId="3" r:id="rId3"/>
    <sheet name="Balanço Patrimonial" sheetId="4" r:id="rId4"/>
    <sheet name="Fluxo de Caixa" sheetId="7" r:id="rId5"/>
  </sheets>
  <externalReferences>
    <externalReference r:id="rId6"/>
    <externalReference r:id="rId7"/>
    <externalReference r:id="rId8"/>
  </externalReferences>
  <definedNames>
    <definedName name="_xlnm.Print_Area" localSheetId="2">'Demonstração de Resultados'!$A$12:$N$51</definedName>
    <definedName name="BBB">[1]Rótulos!$B$4:$D$13</definedName>
    <definedName name="Comparativo" localSheetId="4">[2]Rótulos!$B$380:$D$383</definedName>
    <definedName name="Comparativo">[3]Rótulos!$B$380:$D$383</definedName>
    <definedName name="Rotulos" localSheetId="4">[2]Rótulos!$B$4:$D$13</definedName>
    <definedName name="Rotulos">[3]Rótulos!$B$4:$D$13</definedName>
    <definedName name="Rotulos.">[1]Rótulos!$B$4:$D$13</definedName>
    <definedName name="Saída_Balanço" localSheetId="4">[2]Rótulos!$B$82:$E$142</definedName>
    <definedName name="Saída_Balanço">[3]Rótulos!$B$82:$E$142</definedName>
    <definedName name="Saída_DRE" localSheetId="4">[2]Rótulos!$B$17:$D$78</definedName>
    <definedName name="Saída_DRE">[3]Rótulos!$B$17:$D$78</definedName>
    <definedName name="Saída_Ind_Financ" localSheetId="4">[2]Rótulos!$B$146:$E$189</definedName>
    <definedName name="Saída_Ind_Financ">[3]Rótulos!$B$146:$E$189</definedName>
    <definedName name="Saída_KPI" localSheetId="4">[2]Rótulos!$B$386:$D$425</definedName>
    <definedName name="Saída_KPI">[3]Rótulos!$B$386:$D$425</definedName>
    <definedName name="Saída_Outras_Tabelas" localSheetId="4">[2]Rótulos!$B$193:$E$378</definedName>
    <definedName name="Saída_Outras_Tabelas">[3]Rótulos!$B$193:$E$378</definedName>
  </definedNames>
  <calcPr calcId="162913"/>
</workbook>
</file>

<file path=xl/calcChain.xml><?xml version="1.0" encoding="utf-8"?>
<calcChain xmlns="http://schemas.openxmlformats.org/spreadsheetml/2006/main">
  <c r="O55" i="3" l="1"/>
  <c r="O54" i="3"/>
  <c r="O24" i="3"/>
  <c r="G55" i="3" l="1"/>
  <c r="L54" i="3"/>
  <c r="L55" i="3" s="1"/>
  <c r="N45" i="3"/>
  <c r="M45" i="3"/>
  <c r="K45" i="3"/>
  <c r="J45" i="3"/>
  <c r="I45" i="3"/>
  <c r="H45" i="3"/>
  <c r="G45" i="3"/>
  <c r="F45" i="3"/>
  <c r="E45" i="3"/>
  <c r="D45" i="3"/>
  <c r="C45" i="3"/>
  <c r="B45" i="3"/>
  <c r="O51" i="3"/>
  <c r="O47" i="3"/>
  <c r="O46" i="3"/>
  <c r="O44" i="3"/>
  <c r="O43" i="3"/>
  <c r="O42" i="3"/>
  <c r="O41" i="3"/>
  <c r="O40" i="3"/>
  <c r="O39" i="3"/>
  <c r="O37" i="3"/>
  <c r="O36" i="3"/>
  <c r="O35" i="3"/>
  <c r="O34" i="3"/>
  <c r="O32" i="3"/>
  <c r="O31" i="3"/>
  <c r="O29" i="3"/>
  <c r="O28" i="3"/>
  <c r="O27" i="3"/>
  <c r="O26" i="3"/>
  <c r="O25" i="3"/>
  <c r="O21" i="3"/>
  <c r="O20" i="3"/>
  <c r="O19" i="3"/>
  <c r="O18" i="3"/>
  <c r="O17" i="3"/>
  <c r="O16" i="3"/>
  <c r="O14" i="3"/>
  <c r="O13" i="3"/>
  <c r="L26" i="3"/>
  <c r="J25" i="3"/>
  <c r="L25" i="3" s="1"/>
  <c r="K38" i="3"/>
  <c r="K33" i="3" s="1"/>
  <c r="J38" i="3"/>
  <c r="J33" i="3" s="1"/>
  <c r="I38" i="3"/>
  <c r="I33" i="3" s="1"/>
  <c r="O33" i="3" s="1"/>
  <c r="H38" i="3"/>
  <c r="H33" i="3" s="1"/>
  <c r="L49" i="3"/>
  <c r="L48" i="3"/>
  <c r="L46" i="3"/>
  <c r="L51" i="3"/>
  <c r="L44" i="3"/>
  <c r="L45" i="3" s="1"/>
  <c r="L42" i="3"/>
  <c r="L41" i="3"/>
  <c r="L38" i="3" s="1"/>
  <c r="L33" i="3" s="1"/>
  <c r="L37" i="3"/>
  <c r="L36" i="3"/>
  <c r="L35" i="3"/>
  <c r="O45" i="3" l="1"/>
  <c r="O38" i="3"/>
</calcChain>
</file>

<file path=xl/sharedStrings.xml><?xml version="1.0" encoding="utf-8"?>
<sst xmlns="http://schemas.openxmlformats.org/spreadsheetml/2006/main" count="254" uniqueCount="174">
  <si>
    <t>-</t>
  </si>
  <si>
    <t xml:space="preserve">Outros  </t>
  </si>
  <si>
    <t xml:space="preserve">Ativo Circulante  </t>
  </si>
  <si>
    <t xml:space="preserve">Disponibilidades  </t>
  </si>
  <si>
    <t xml:space="preserve">Títulos e valores mobiliários  </t>
  </si>
  <si>
    <t xml:space="preserve">Contas a receber  </t>
  </si>
  <si>
    <t xml:space="preserve">Adiantamentos a funcionários/terceiros  </t>
  </si>
  <si>
    <t xml:space="preserve">Partes relacionadas  </t>
  </si>
  <si>
    <t xml:space="preserve">Despesas antecipadas  </t>
  </si>
  <si>
    <t xml:space="preserve">Ativo Não-Circulante  </t>
  </si>
  <si>
    <t xml:space="preserve">Realizável a Longo Prazo  </t>
  </si>
  <si>
    <t xml:space="preserve">Depósitos judiciais  </t>
  </si>
  <si>
    <t xml:space="preserve">Permanente  </t>
  </si>
  <si>
    <t xml:space="preserve">Investimentos  </t>
  </si>
  <si>
    <t xml:space="preserve">Imobilizado  </t>
  </si>
  <si>
    <t xml:space="preserve">Intangível  </t>
  </si>
  <si>
    <t xml:space="preserve">Total do Ativo  </t>
  </si>
  <si>
    <t xml:space="preserve">Passivo Circulante  </t>
  </si>
  <si>
    <t xml:space="preserve">Empréstimos e financiamentos  </t>
  </si>
  <si>
    <t xml:space="preserve">Fornecedores  </t>
  </si>
  <si>
    <t xml:space="preserve">Salários e encargos sociais  </t>
  </si>
  <si>
    <t xml:space="preserve">Obrigações tributárias  </t>
  </si>
  <si>
    <t xml:space="preserve">Mensalidades recebidas antecipadamente  </t>
  </si>
  <si>
    <t xml:space="preserve">Parcelamento de tributos  </t>
  </si>
  <si>
    <t xml:space="preserve">Dividendos a pagar  </t>
  </si>
  <si>
    <t xml:space="preserve">Exigível a Longo Prazo  </t>
  </si>
  <si>
    <t xml:space="preserve">Adiantamento de convênio  </t>
  </si>
  <si>
    <t xml:space="preserve">Patrimônio Líquido  </t>
  </si>
  <si>
    <t xml:space="preserve">Capital social  </t>
  </si>
  <si>
    <t xml:space="preserve">Reservas de capital  </t>
  </si>
  <si>
    <t xml:space="preserve">Reservas de lucros  </t>
  </si>
  <si>
    <t xml:space="preserve">Total do Passivo e Patrimônio Líquido  </t>
  </si>
  <si>
    <t xml:space="preserve">PRESENCIAL  </t>
  </si>
  <si>
    <t xml:space="preserve">Graduação  </t>
  </si>
  <si>
    <t xml:space="preserve">Pós-graduação  </t>
  </si>
  <si>
    <t xml:space="preserve">EAD  </t>
  </si>
  <si>
    <t>Demonstração de Resultados - R$ milhões</t>
  </si>
  <si>
    <t>Balanço Patrimonial  -R$ milhões</t>
  </si>
  <si>
    <t>Mensalidades</t>
  </si>
  <si>
    <t>Aluguéis, condomínio e IPTU</t>
  </si>
  <si>
    <t>Material Didático</t>
  </si>
  <si>
    <t>Depreciação</t>
  </si>
  <si>
    <t>Despesas Comerciais</t>
  </si>
  <si>
    <t>Despesas Gerais e Administrativas</t>
  </si>
  <si>
    <t>Outros</t>
  </si>
  <si>
    <t>Lucro Líquido</t>
  </si>
  <si>
    <t>Ações em Tesouraria</t>
  </si>
  <si>
    <t>Pessoal e encargos</t>
  </si>
  <si>
    <t>Provisão para desmobilização de ativos</t>
  </si>
  <si>
    <t xml:space="preserve">Despesas Comerciais, Gerais e Administrativas </t>
  </si>
  <si>
    <t xml:space="preserve">PDD </t>
  </si>
  <si>
    <t xml:space="preserve">Publicidade </t>
  </si>
  <si>
    <t xml:space="preserve">Outros </t>
  </si>
  <si>
    <t xml:space="preserve">Depreciação e amortização </t>
  </si>
  <si>
    <t xml:space="preserve">EBITDA </t>
  </si>
  <si>
    <t xml:space="preserve">Resultado financeiro </t>
  </si>
  <si>
    <t>Resultado das atividades não continuadas</t>
  </si>
  <si>
    <t xml:space="preserve">Contribuição social </t>
  </si>
  <si>
    <t xml:space="preserve">Imposto de renda </t>
  </si>
  <si>
    <t xml:space="preserve">Serviços de Terceiros e Outros </t>
  </si>
  <si>
    <t xml:space="preserve">Lucro Bruto </t>
  </si>
  <si>
    <t>Pessoal e Encargos</t>
  </si>
  <si>
    <t xml:space="preserve">Custos dos Serviços Prestados </t>
  </si>
  <si>
    <t>Receita Operacional Líquida</t>
  </si>
  <si>
    <t xml:space="preserve">Descontos e Bolsas </t>
  </si>
  <si>
    <t xml:space="preserve">Impostos </t>
  </si>
  <si>
    <t xml:space="preserve">Deduções da Receita Bruta </t>
  </si>
  <si>
    <t>Receita Operacional Bruta</t>
  </si>
  <si>
    <t xml:space="preserve">Impostos diferidos </t>
  </si>
  <si>
    <t>Impostos e contribuições</t>
  </si>
  <si>
    <t>FGEDUC</t>
  </si>
  <si>
    <t xml:space="preserve">Pronatec </t>
  </si>
  <si>
    <t>Preço de aquisição a pagar</t>
  </si>
  <si>
    <t>Contingências</t>
  </si>
  <si>
    <t>Resultado do período</t>
  </si>
  <si>
    <t>Custo com emissões de ações</t>
  </si>
  <si>
    <t>Diferencial de swap a receber</t>
  </si>
  <si>
    <t>Impostos dIferidos e outros</t>
  </si>
  <si>
    <t>4T15</t>
  </si>
  <si>
    <t>Outras</t>
  </si>
  <si>
    <t>Outras receitas operacionais</t>
  </si>
  <si>
    <t xml:space="preserve">(-) Depreciação e amortização </t>
  </si>
  <si>
    <t>Outras deduções</t>
  </si>
  <si>
    <t>1T16</t>
  </si>
  <si>
    <t>2T16</t>
  </si>
  <si>
    <t>3T16</t>
  </si>
  <si>
    <t>4T16</t>
  </si>
  <si>
    <t>1T17</t>
  </si>
  <si>
    <t>2T17</t>
  </si>
  <si>
    <t>Ajuste a Valor Presente (AVP)</t>
  </si>
  <si>
    <t>3T17</t>
  </si>
  <si>
    <t>Ajuste a valor presente - Venda da Carteira</t>
  </si>
  <si>
    <t>Provisão com obrigações desmobilização de Ativos</t>
  </si>
  <si>
    <t>Provisão para Incentivo de Longo Prazo (ILP)</t>
  </si>
  <si>
    <t>Utilização de ações em tesouraria decorrente de exercício de opções de ações</t>
  </si>
  <si>
    <t>Deságio de alienação de ações em tesouraria</t>
  </si>
  <si>
    <t>Valor de captação de empréstimos e financiamentos</t>
  </si>
  <si>
    <t>Amortização de empréstimos e financiamentos</t>
  </si>
  <si>
    <t>1T18</t>
  </si>
  <si>
    <t>4T17</t>
  </si>
  <si>
    <t>Ajuste a Valor Presente (AVP) do "DIS"</t>
  </si>
  <si>
    <t>Provisionamento FIES</t>
  </si>
  <si>
    <t>2T18</t>
  </si>
  <si>
    <t>(Redução) em preço de aquisição a pagar</t>
  </si>
  <si>
    <t>--FIES</t>
  </si>
  <si>
    <t>--PAR</t>
  </si>
  <si>
    <t>--DIS</t>
  </si>
  <si>
    <t>--Flex</t>
  </si>
  <si>
    <t>--100% EAD</t>
  </si>
  <si>
    <t>Demonstrações dos fluxos de caixa (em R$ milhões)</t>
  </si>
  <si>
    <t>Lucro antes dos impostos e após o resultado das operações descontinuadas</t>
  </si>
  <si>
    <t>Ajustes para conciliar o resultado às disponibilidades geradas:</t>
  </si>
  <si>
    <t>Depreciação e amortização</t>
  </si>
  <si>
    <t>Amortização dos custos de captação de empréstimo</t>
  </si>
  <si>
    <t>Provisão para crédito de liquidação duvidosa</t>
  </si>
  <si>
    <t>Opções outorgadas - Provisão stock options</t>
  </si>
  <si>
    <t>Provisão para contingências</t>
  </si>
  <si>
    <t>Atualização do contas a receber - FIES</t>
  </si>
  <si>
    <t>Ajuste a valor presente - contas a receber - FIES</t>
  </si>
  <si>
    <t>Atualização de créditos tributários</t>
  </si>
  <si>
    <t>Juros sobre empréstimos e Financiamentos</t>
  </si>
  <si>
    <t>(Ganho) perda na baixa de imobilizado e intangível</t>
  </si>
  <si>
    <t>Impairment (Goodwill)</t>
  </si>
  <si>
    <t>Atualização de compromissos a pagar</t>
  </si>
  <si>
    <t>Resultado após conciliação das disponibilidades geradas</t>
  </si>
  <si>
    <t>Variações nos ativos e passivos:</t>
  </si>
  <si>
    <t>(Aumento) em contas a receber</t>
  </si>
  <si>
    <t>Redução (aumento) em outros ativos</t>
  </si>
  <si>
    <t>(Aumento) Redução de despesas antecipadas</t>
  </si>
  <si>
    <t>(Aumento) Redução de impostos e contribuições</t>
  </si>
  <si>
    <t>Aumento (redução) em fornecedores</t>
  </si>
  <si>
    <t>Aumento (redução) em obrigações tributárias</t>
  </si>
  <si>
    <t>Aumento (redução) em salários e encargos sociais</t>
  </si>
  <si>
    <t>(Redução) em mensalidades recebidas antecipadamente</t>
  </si>
  <si>
    <t>Condenações cíveis/trabalhistas</t>
  </si>
  <si>
    <t>Aumento (Redução) em outros passivos</t>
  </si>
  <si>
    <t>Imposto de renda e contribuição social diferidos</t>
  </si>
  <si>
    <t>Redução (Aumento) em parcelamento de tributos</t>
  </si>
  <si>
    <t>Aumento (Redução) no ativo não circulante</t>
  </si>
  <si>
    <t>Aumento em depósitos judiciais</t>
  </si>
  <si>
    <t>Juros pagos de empréstimo</t>
  </si>
  <si>
    <t>IRPJ e CSLL Pagos</t>
  </si>
  <si>
    <t>Caixa líquido gerado (aplicado) pelas atividades operacionais</t>
  </si>
  <si>
    <t>Fluxo de caixa das atividades de investimentos:</t>
  </si>
  <si>
    <t>Aquisição de ativo imobilizado</t>
  </si>
  <si>
    <t>Aquisição de ativo intangível</t>
  </si>
  <si>
    <t>Caixa líquido gerado (aplicado) pelas atividades de investimentos</t>
  </si>
  <si>
    <t>Fluxo de caixa das atividades de financiamentos:</t>
  </si>
  <si>
    <t>Aquisição de ações em tesouraria</t>
  </si>
  <si>
    <t xml:space="preserve">Dividendos pagos </t>
  </si>
  <si>
    <t>Valor recebido pela emissão debêntures</t>
  </si>
  <si>
    <t>Custos de captação de empréstimos</t>
  </si>
  <si>
    <t>Caixa líquido gerado (aplicado) pelas atividades de financiamentos</t>
  </si>
  <si>
    <t>Caixa no início do exercício</t>
  </si>
  <si>
    <t>Aumento (Redução) nas disponibilidades</t>
  </si>
  <si>
    <t>Caixa no final do exercício</t>
  </si>
  <si>
    <t>Base de Alunos</t>
  </si>
  <si>
    <t>Base de Alunos Total</t>
  </si>
  <si>
    <t xml:space="preserve">Ticket Médio </t>
  </si>
  <si>
    <t>Número de Campi</t>
  </si>
  <si>
    <t>Campi &amp; Polos</t>
  </si>
  <si>
    <t>Número de Polos</t>
  </si>
  <si>
    <t xml:space="preserve">Ticket Médio Presencial </t>
  </si>
  <si>
    <t xml:space="preserve">Base de Alunos Total </t>
  </si>
  <si>
    <t>Ticket Médio EAD</t>
  </si>
  <si>
    <t>Números de Polos EAD</t>
  </si>
  <si>
    <t>Δ% YoY</t>
  </si>
  <si>
    <t>N.A</t>
  </si>
  <si>
    <t xml:space="preserve">Receita Operacional Líquida </t>
  </si>
  <si>
    <t xml:space="preserve">EBITDA Ajustado </t>
  </si>
  <si>
    <t xml:space="preserve">Margem EBITDA Ajustada </t>
  </si>
  <si>
    <t xml:space="preserve">Margem EBITDA </t>
  </si>
  <si>
    <t xml:space="preserve">      EBITDA Ajustado </t>
  </si>
  <si>
    <t xml:space="preserve">  Margem EBITDA Ajustada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</si>
</sst>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43" formatCode="_-* #,##0.00_-;\-* #,##0.00_-;_-* &quot;-&quot;??_-;_-@_-"/>
    <numFmt numFmtId="164" formatCode="#,##0.0"/>
    <numFmt numFmtId="165" formatCode="0.0"/>
    <numFmt numFmtId="166" formatCode="_(* #,##0.0_);_(* \(#,##0.0\);_(* &quot;-&quot;?_);_(@_)"/>
    <numFmt numFmtId="167" formatCode="0.0%"/>
    <numFmt numFmtId="168" formatCode="_-* #,##0.00\ _p_t_a_-;\-* #,##0.00\ _p_t_a_-;_-* &quot;-&quot;??\ _p_t_a_-;_-@_-"/>
    <numFmt numFmtId="169" formatCode="_(&quot;R$ &quot;* #,##0.00_);_(&quot;R$ &quot;* \(#,##0.00\);_(&quot;R$ &quot;* &quot;-&quot;??_);_(@_)"/>
    <numFmt numFmtId="170" formatCode="#,##0_);\(#,##0\);0_)"/>
    <numFmt numFmtId="171" formatCode="#,##0_);\(#,##0\);0_);@"/>
    <numFmt numFmtId="172" formatCode="_-* #,##0.0_-;\-* #,##0.0_-;_-* &quot;-&quot;??_-;_-@_-"/>
    <numFmt numFmtId="173" formatCode="_(* #,##0.00_);_(* \(#,##0.00\);_(* &quot;-&quot;??_);_(@_)"/>
    <numFmt numFmtId="174" formatCode="#,##0.000"/>
    <numFmt numFmtId="175" formatCode="_-* #,##0_-;\-* #,##0_-;_-* &quot;-&quot;??_-;_-@_-"/>
    <numFmt numFmtId="176" formatCode="0.0\ \p\.\p\."/>
  </numFmts>
  <fonts count="34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Verdana"/>
      <family val="2"/>
    </font>
    <font>
      <sz val="8"/>
      <name val="Arial"/>
      <family val="2"/>
    </font>
    <font>
      <sz val="10"/>
      <name val="Times New Roman"/>
      <family val="1"/>
    </font>
    <font>
      <sz val="9"/>
      <name val="Times New Roman"/>
      <family val="1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theme="1"/>
      <name val="Calibri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0"/>
      <color indexed="9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</fonts>
  <fills count="4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9EE01"/>
        <bgColor indexed="64"/>
      </patternFill>
    </fill>
    <fill>
      <patternFill patternType="solid">
        <fgColor rgb="FFB1C700"/>
        <bgColor indexed="64"/>
      </patternFill>
    </fill>
    <fill>
      <patternFill patternType="solid">
        <fgColor rgb="FF0067A1"/>
        <bgColor indexed="64"/>
      </patternFill>
    </fill>
    <fill>
      <patternFill patternType="solid">
        <fgColor rgb="FF5C88A3"/>
        <bgColor indexed="64"/>
      </patternFill>
    </fill>
    <fill>
      <patternFill patternType="solid">
        <fgColor rgb="FF3E5581"/>
        <bgColor indexed="64"/>
      </patternFill>
    </fill>
    <fill>
      <patternFill patternType="solid">
        <fgColor rgb="FF064568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tted">
        <color theme="0" tint="-0.24994659260841701"/>
      </bottom>
      <diagonal/>
    </border>
    <border>
      <left/>
      <right/>
      <top style="dotted">
        <color theme="0" tint="-0.24994659260841701"/>
      </top>
      <bottom style="dotted">
        <color theme="0" tint="-0.24994659260841701"/>
      </bottom>
      <diagonal/>
    </border>
    <border>
      <left/>
      <right/>
      <top style="dotted">
        <color theme="0" tint="-0.24994659260841701"/>
      </top>
      <bottom/>
      <diagonal/>
    </border>
    <border>
      <left style="medium">
        <color theme="3"/>
      </left>
      <right style="medium">
        <color theme="3"/>
      </right>
      <top style="medium">
        <color theme="3"/>
      </top>
      <bottom style="dotted">
        <color theme="0" tint="-0.24994659260841701"/>
      </bottom>
      <diagonal/>
    </border>
    <border>
      <left style="medium">
        <color theme="3"/>
      </left>
      <right style="medium">
        <color theme="3"/>
      </right>
      <top style="dotted">
        <color theme="0" tint="-0.24994659260841701"/>
      </top>
      <bottom style="dotted">
        <color theme="0" tint="-0.24994659260841701"/>
      </bottom>
      <diagonal/>
    </border>
    <border>
      <left style="medium">
        <color theme="3"/>
      </left>
      <right style="medium">
        <color theme="3"/>
      </right>
      <top style="dotted">
        <color theme="0" tint="-0.24994659260841701"/>
      </top>
      <bottom style="medium">
        <color theme="3"/>
      </bottom>
      <diagonal/>
    </border>
    <border>
      <left style="medium">
        <color theme="3"/>
      </left>
      <right style="medium">
        <color theme="3"/>
      </right>
      <top/>
      <bottom style="dotted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3"/>
      </left>
      <right/>
      <top style="thin">
        <color theme="3"/>
      </top>
      <bottom style="dotted">
        <color theme="0" tint="-0.24994659260841701"/>
      </bottom>
      <diagonal/>
    </border>
    <border>
      <left style="medium">
        <color theme="3"/>
      </left>
      <right style="medium">
        <color theme="3"/>
      </right>
      <top style="thin">
        <color theme="3"/>
      </top>
      <bottom style="dotted">
        <color theme="0" tint="-0.24994659260841701"/>
      </bottom>
      <diagonal/>
    </border>
    <border>
      <left/>
      <right/>
      <top style="thin">
        <color theme="3"/>
      </top>
      <bottom style="dotted">
        <color theme="0" tint="-0.24994659260841701"/>
      </bottom>
      <diagonal/>
    </border>
    <border>
      <left/>
      <right style="thin">
        <color theme="3"/>
      </right>
      <top style="thin">
        <color theme="3"/>
      </top>
      <bottom style="dotted">
        <color theme="0" tint="-0.24994659260841701"/>
      </bottom>
      <diagonal/>
    </border>
    <border>
      <left style="thin">
        <color theme="3"/>
      </left>
      <right/>
      <top style="dotted">
        <color theme="0" tint="-0.24994659260841701"/>
      </top>
      <bottom style="thin">
        <color theme="3"/>
      </bottom>
      <diagonal/>
    </border>
    <border>
      <left style="medium">
        <color theme="3"/>
      </left>
      <right style="medium">
        <color theme="3"/>
      </right>
      <top style="dotted">
        <color theme="0" tint="-0.24994659260841701"/>
      </top>
      <bottom style="thin">
        <color theme="3"/>
      </bottom>
      <diagonal/>
    </border>
    <border>
      <left/>
      <right/>
      <top style="dotted">
        <color theme="0" tint="-0.24994659260841701"/>
      </top>
      <bottom style="thin">
        <color theme="3"/>
      </bottom>
      <diagonal/>
    </border>
    <border>
      <left/>
      <right style="thin">
        <color theme="3"/>
      </right>
      <top style="dotted">
        <color theme="0" tint="-0.24994659260841701"/>
      </top>
      <bottom style="thin">
        <color theme="3"/>
      </bottom>
      <diagonal/>
    </border>
  </borders>
  <cellStyleXfs count="434">
    <xf numFmtId="0" fontId="0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9" fillId="20" borderId="0" applyNumberFormat="0" applyBorder="0" applyAlignment="0" applyProtection="0"/>
    <xf numFmtId="0" fontId="10" fillId="21" borderId="2" applyNumberFormat="0" applyAlignment="0" applyProtection="0"/>
    <xf numFmtId="0" fontId="11" fillId="22" borderId="3" applyNumberFormat="0" applyAlignment="0" applyProtection="0"/>
    <xf numFmtId="0" fontId="12" fillId="0" borderId="4" applyNumberFormat="0" applyFill="0" applyAlignment="0" applyProtection="0"/>
    <xf numFmtId="167" fontId="5" fillId="0" borderId="1" applyFill="0" applyBorder="0" applyAlignment="0">
      <alignment horizontal="centerContinuous"/>
    </xf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13" fillId="29" borderId="2" applyNumberFormat="0" applyAlignment="0" applyProtection="0"/>
    <xf numFmtId="0" fontId="14" fillId="30" borderId="0" applyNumberFormat="0" applyBorder="0" applyAlignment="0" applyProtection="0"/>
    <xf numFmtId="168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15" fillId="31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1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2" borderId="5" applyNumberFormat="0" applyFont="0" applyAlignment="0" applyProtection="0"/>
    <xf numFmtId="0" fontId="7" fillId="32" borderId="5" applyNumberFormat="0" applyFont="0" applyAlignment="0" applyProtection="0"/>
    <xf numFmtId="170" fontId="6" fillId="0" borderId="0" applyFill="0" applyBorder="0" applyAlignment="0">
      <alignment horizontal="left"/>
    </xf>
    <xf numFmtId="171" fontId="6" fillId="0" borderId="0" applyBorder="0" applyAlignment="0">
      <alignment horizontal="right"/>
    </xf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21" borderId="6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7" applyNumberFormat="0" applyFill="0" applyAlignment="0" applyProtection="0"/>
    <xf numFmtId="0" fontId="22" fillId="0" borderId="8" applyNumberFormat="0" applyFill="0" applyAlignment="0" applyProtection="0"/>
    <xf numFmtId="0" fontId="23" fillId="0" borderId="9" applyNumberFormat="0" applyFill="0" applyAlignment="0" applyProtection="0"/>
    <xf numFmtId="0" fontId="23" fillId="0" borderId="0" applyNumberFormat="0" applyFill="0" applyBorder="0" applyAlignment="0" applyProtection="0"/>
    <xf numFmtId="0" fontId="24" fillId="0" borderId="10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" fillId="0" borderId="0" quotePrefix="1" applyFont="0" applyFill="0" applyBorder="0" applyAlignment="0">
      <protection locked="0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7" fillId="0" borderId="0"/>
    <xf numFmtId="173" fontId="1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7" fillId="0" borderId="0"/>
    <xf numFmtId="173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</cellStyleXfs>
  <cellXfs count="120">
    <xf numFmtId="0" fontId="0" fillId="0" borderId="0" xfId="0"/>
    <xf numFmtId="0" fontId="25" fillId="33" borderId="0" xfId="0" applyFont="1" applyFill="1"/>
    <xf numFmtId="0" fontId="0" fillId="0" borderId="0" xfId="0"/>
    <xf numFmtId="172" fontId="0" fillId="0" borderId="0" xfId="422" applyNumberFormat="1" applyFont="1"/>
    <xf numFmtId="172" fontId="25" fillId="33" borderId="0" xfId="422" applyNumberFormat="1" applyFont="1" applyFill="1" applyAlignment="1">
      <alignment horizontal="right"/>
    </xf>
    <xf numFmtId="172" fontId="25" fillId="33" borderId="0" xfId="422" applyNumberFormat="1" applyFont="1" applyFill="1"/>
    <xf numFmtId="172" fontId="0" fillId="0" borderId="0" xfId="422" applyNumberFormat="1" applyFont="1" applyAlignment="1">
      <alignment horizontal="right"/>
    </xf>
    <xf numFmtId="0" fontId="0" fillId="0" borderId="0" xfId="0" applyAlignment="1">
      <alignment horizontal="center"/>
    </xf>
    <xf numFmtId="165" fontId="0" fillId="0" borderId="0" xfId="0" applyNumberFormat="1" applyAlignment="1">
      <alignment horizontal="center"/>
    </xf>
    <xf numFmtId="0" fontId="0" fillId="0" borderId="0" xfId="0" applyAlignment="1">
      <alignment horizontal="right" vertical="center"/>
    </xf>
    <xf numFmtId="0" fontId="25" fillId="33" borderId="0" xfId="0" applyFont="1" applyFill="1" applyAlignment="1">
      <alignment vertical="center"/>
    </xf>
    <xf numFmtId="0" fontId="25" fillId="0" borderId="0" xfId="0" applyFont="1" applyFill="1" applyAlignment="1">
      <alignment vertical="center"/>
    </xf>
    <xf numFmtId="0" fontId="7" fillId="0" borderId="0" xfId="430" applyFont="1" applyBorder="1"/>
    <xf numFmtId="0" fontId="7" fillId="0" borderId="0" xfId="430" applyFont="1"/>
    <xf numFmtId="164" fontId="28" fillId="0" borderId="0" xfId="431" applyNumberFormat="1" applyFont="1"/>
    <xf numFmtId="0" fontId="29" fillId="41" borderId="11" xfId="0" applyFont="1" applyFill="1" applyBorder="1" applyAlignment="1">
      <alignment horizontal="left" vertical="center" wrapText="1"/>
    </xf>
    <xf numFmtId="0" fontId="29" fillId="41" borderId="0" xfId="0" applyFont="1" applyFill="1" applyBorder="1" applyAlignment="1">
      <alignment horizontal="center" vertical="center" wrapText="1"/>
    </xf>
    <xf numFmtId="0" fontId="29" fillId="41" borderId="11" xfId="0" applyFont="1" applyFill="1" applyBorder="1" applyAlignment="1">
      <alignment horizontal="center" vertical="center" wrapText="1"/>
    </xf>
    <xf numFmtId="0" fontId="30" fillId="34" borderId="12" xfId="0" applyFont="1" applyFill="1" applyBorder="1" applyAlignment="1">
      <alignment vertical="center"/>
    </xf>
    <xf numFmtId="166" fontId="31" fillId="34" borderId="14" xfId="0" applyNumberFormat="1" applyFont="1" applyFill="1" applyBorder="1" applyAlignment="1">
      <alignment vertical="center"/>
    </xf>
    <xf numFmtId="166" fontId="31" fillId="34" borderId="12" xfId="0" applyNumberFormat="1" applyFont="1" applyFill="1" applyBorder="1" applyAlignment="1">
      <alignment vertical="center"/>
    </xf>
    <xf numFmtId="0" fontId="32" fillId="0" borderId="12" xfId="0" applyFont="1" applyFill="1" applyBorder="1" applyAlignment="1">
      <alignment horizontal="left" vertical="center"/>
    </xf>
    <xf numFmtId="166" fontId="31" fillId="0" borderId="15" xfId="0" applyNumberFormat="1" applyFont="1" applyFill="1" applyBorder="1" applyAlignment="1">
      <alignment vertical="center"/>
    </xf>
    <xf numFmtId="172" fontId="32" fillId="0" borderId="12" xfId="422" applyNumberFormat="1" applyFont="1" applyFill="1" applyBorder="1" applyAlignment="1">
      <alignment horizontal="right" vertical="center"/>
    </xf>
    <xf numFmtId="166" fontId="33" fillId="0" borderId="12" xfId="0" applyNumberFormat="1" applyFont="1" applyFill="1" applyBorder="1" applyAlignment="1">
      <alignment vertical="center"/>
    </xf>
    <xf numFmtId="166" fontId="31" fillId="34" borderId="15" xfId="0" applyNumberFormat="1" applyFont="1" applyFill="1" applyBorder="1" applyAlignment="1">
      <alignment vertical="center"/>
    </xf>
    <xf numFmtId="0" fontId="32" fillId="0" borderId="12" xfId="0" applyFont="1" applyFill="1" applyBorder="1" applyAlignment="1">
      <alignment vertical="center" wrapText="1"/>
    </xf>
    <xf numFmtId="0" fontId="32" fillId="0" borderId="12" xfId="0" applyFont="1" applyFill="1" applyBorder="1" applyAlignment="1">
      <alignment horizontal="left" vertical="center" wrapText="1"/>
    </xf>
    <xf numFmtId="166" fontId="31" fillId="34" borderId="16" xfId="0" applyNumberFormat="1" applyFont="1" applyFill="1" applyBorder="1" applyAlignment="1">
      <alignment vertical="center"/>
    </xf>
    <xf numFmtId="0" fontId="31" fillId="34" borderId="12" xfId="0" applyFont="1" applyFill="1" applyBorder="1" applyAlignment="1">
      <alignment wrapText="1"/>
    </xf>
    <xf numFmtId="172" fontId="31" fillId="34" borderId="14" xfId="422" applyNumberFormat="1" applyFont="1" applyFill="1" applyBorder="1" applyAlignment="1">
      <alignment horizontal="center" wrapText="1"/>
    </xf>
    <xf numFmtId="172" fontId="31" fillId="34" borderId="12" xfId="422" applyNumberFormat="1" applyFont="1" applyFill="1" applyBorder="1" applyAlignment="1">
      <alignment horizontal="center" wrapText="1"/>
    </xf>
    <xf numFmtId="0" fontId="33" fillId="0" borderId="0" xfId="0" applyFont="1"/>
    <xf numFmtId="172" fontId="31" fillId="34" borderId="15" xfId="422" applyNumberFormat="1" applyFont="1" applyFill="1" applyBorder="1" applyAlignment="1">
      <alignment horizontal="center" wrapText="1"/>
    </xf>
    <xf numFmtId="0" fontId="31" fillId="0" borderId="12" xfId="0" applyFont="1" applyBorder="1" applyAlignment="1">
      <alignment horizontal="left" wrapText="1" indent="2"/>
    </xf>
    <xf numFmtId="172" fontId="31" fillId="0" borderId="15" xfId="422" applyNumberFormat="1" applyFont="1" applyBorder="1" applyAlignment="1">
      <alignment horizontal="center" wrapText="1"/>
    </xf>
    <xf numFmtId="172" fontId="31" fillId="0" borderId="12" xfId="422" applyNumberFormat="1" applyFont="1" applyBorder="1" applyAlignment="1">
      <alignment horizontal="center" wrapText="1"/>
    </xf>
    <xf numFmtId="0" fontId="31" fillId="0" borderId="0" xfId="0" applyFont="1"/>
    <xf numFmtId="0" fontId="33" fillId="0" borderId="12" xfId="0" quotePrefix="1" applyFont="1" applyBorder="1" applyAlignment="1">
      <alignment horizontal="left" wrapText="1" indent="2"/>
    </xf>
    <xf numFmtId="172" fontId="33" fillId="0" borderId="15" xfId="422" applyNumberFormat="1" applyFont="1" applyBorder="1" applyAlignment="1">
      <alignment horizontal="center" wrapText="1"/>
    </xf>
    <xf numFmtId="172" fontId="33" fillId="0" borderId="12" xfId="422" applyNumberFormat="1" applyFont="1" applyBorder="1" applyAlignment="1">
      <alignment horizontal="center" wrapText="1"/>
    </xf>
    <xf numFmtId="172" fontId="31" fillId="0" borderId="15" xfId="422" applyNumberFormat="1" applyFont="1" applyFill="1" applyBorder="1" applyAlignment="1">
      <alignment horizontal="center" wrapText="1"/>
    </xf>
    <xf numFmtId="172" fontId="31" fillId="0" borderId="12" xfId="422" applyNumberFormat="1" applyFont="1" applyFill="1" applyBorder="1" applyAlignment="1">
      <alignment horizontal="center" wrapText="1"/>
    </xf>
    <xf numFmtId="172" fontId="31" fillId="0" borderId="16" xfId="422" applyNumberFormat="1" applyFont="1" applyBorder="1" applyAlignment="1">
      <alignment horizontal="center" wrapText="1"/>
    </xf>
    <xf numFmtId="0" fontId="33" fillId="0" borderId="0" xfId="0" applyFont="1" applyAlignment="1">
      <alignment horizontal="right" vertical="center"/>
    </xf>
    <xf numFmtId="0" fontId="33" fillId="0" borderId="0" xfId="430" applyFont="1" applyBorder="1"/>
    <xf numFmtId="0" fontId="33" fillId="0" borderId="0" xfId="430" applyFont="1" applyFill="1" applyBorder="1"/>
    <xf numFmtId="174" fontId="33" fillId="0" borderId="0" xfId="430" applyNumberFormat="1" applyFont="1" applyBorder="1"/>
    <xf numFmtId="174" fontId="33" fillId="0" borderId="0" xfId="430" applyNumberFormat="1" applyFont="1" applyFill="1" applyBorder="1"/>
    <xf numFmtId="0" fontId="31" fillId="34" borderId="12" xfId="0" applyFont="1" applyFill="1" applyBorder="1" applyAlignment="1">
      <alignment vertical="center" wrapText="1"/>
    </xf>
    <xf numFmtId="166" fontId="30" fillId="34" borderId="14" xfId="0" applyNumberFormat="1" applyFont="1" applyFill="1" applyBorder="1" applyAlignment="1">
      <alignment horizontal="left" vertical="center"/>
    </xf>
    <xf numFmtId="166" fontId="30" fillId="34" borderId="12" xfId="0" applyNumberFormat="1" applyFont="1" applyFill="1" applyBorder="1" applyAlignment="1">
      <alignment horizontal="left" vertical="center"/>
    </xf>
    <xf numFmtId="0" fontId="33" fillId="0" borderId="0" xfId="0" applyFont="1" applyAlignment="1">
      <alignment vertical="center"/>
    </xf>
    <xf numFmtId="0" fontId="33" fillId="0" borderId="12" xfId="0" applyFont="1" applyBorder="1" applyAlignment="1">
      <alignment horizontal="left" vertical="center" wrapText="1"/>
    </xf>
    <xf numFmtId="166" fontId="32" fillId="33" borderId="15" xfId="0" applyNumberFormat="1" applyFont="1" applyFill="1" applyBorder="1" applyAlignment="1">
      <alignment horizontal="left" vertical="center"/>
    </xf>
    <xf numFmtId="166" fontId="32" fillId="33" borderId="12" xfId="0" applyNumberFormat="1" applyFont="1" applyFill="1" applyBorder="1" applyAlignment="1">
      <alignment horizontal="left" vertical="center"/>
    </xf>
    <xf numFmtId="0" fontId="33" fillId="0" borderId="12" xfId="0" applyFont="1" applyBorder="1" applyAlignment="1">
      <alignment vertical="center"/>
    </xf>
    <xf numFmtId="166" fontId="30" fillId="34" borderId="15" xfId="0" applyNumberFormat="1" applyFont="1" applyFill="1" applyBorder="1" applyAlignment="1">
      <alignment horizontal="left" vertical="center"/>
    </xf>
    <xf numFmtId="0" fontId="33" fillId="0" borderId="12" xfId="0" applyFont="1" applyFill="1" applyBorder="1" applyAlignment="1">
      <alignment horizontal="left" vertical="center" wrapText="1"/>
    </xf>
    <xf numFmtId="166" fontId="32" fillId="0" borderId="15" xfId="0" applyNumberFormat="1" applyFont="1" applyFill="1" applyBorder="1" applyAlignment="1">
      <alignment horizontal="left" vertical="center"/>
    </xf>
    <xf numFmtId="166" fontId="32" fillId="0" borderId="12" xfId="0" applyNumberFormat="1" applyFont="1" applyFill="1" applyBorder="1" applyAlignment="1">
      <alignment horizontal="left" vertical="center"/>
    </xf>
    <xf numFmtId="0" fontId="33" fillId="0" borderId="0" xfId="0" applyFont="1" applyFill="1" applyAlignment="1">
      <alignment vertical="center"/>
    </xf>
    <xf numFmtId="165" fontId="33" fillId="0" borderId="15" xfId="0" applyNumberFormat="1" applyFont="1" applyBorder="1" applyAlignment="1">
      <alignment horizontal="right" vertical="center" wrapText="1"/>
    </xf>
    <xf numFmtId="165" fontId="33" fillId="0" borderId="12" xfId="0" applyNumberFormat="1" applyFont="1" applyBorder="1" applyAlignment="1">
      <alignment horizontal="right" vertical="center" wrapText="1"/>
    </xf>
    <xf numFmtId="0" fontId="31" fillId="34" borderId="13" xfId="0" applyFont="1" applyFill="1" applyBorder="1" applyAlignment="1">
      <alignment vertical="center" wrapText="1"/>
    </xf>
    <xf numFmtId="166" fontId="30" fillId="34" borderId="16" xfId="0" applyNumberFormat="1" applyFont="1" applyFill="1" applyBorder="1" applyAlignment="1">
      <alignment horizontal="left" vertical="center"/>
    </xf>
    <xf numFmtId="166" fontId="30" fillId="34" borderId="13" xfId="0" applyNumberFormat="1" applyFont="1" applyFill="1" applyBorder="1" applyAlignment="1">
      <alignment horizontal="left" vertical="center"/>
    </xf>
    <xf numFmtId="175" fontId="31" fillId="34" borderId="15" xfId="422" applyNumberFormat="1" applyFont="1" applyFill="1" applyBorder="1" applyAlignment="1">
      <alignment horizontal="center" wrapText="1"/>
    </xf>
    <xf numFmtId="175" fontId="31" fillId="34" borderId="12" xfId="422" applyNumberFormat="1" applyFont="1" applyFill="1" applyBorder="1" applyAlignment="1">
      <alignment horizontal="center" wrapText="1"/>
    </xf>
    <xf numFmtId="0" fontId="27" fillId="41" borderId="18" xfId="430" applyFont="1" applyFill="1" applyBorder="1" applyAlignment="1">
      <alignment vertical="center"/>
    </xf>
    <xf numFmtId="0" fontId="27" fillId="41" borderId="18" xfId="430" applyFont="1" applyFill="1" applyBorder="1" applyAlignment="1">
      <alignment horizontal="center" vertical="center"/>
    </xf>
    <xf numFmtId="164" fontId="31" fillId="34" borderId="11" xfId="430" applyNumberFormat="1" applyFont="1" applyFill="1" applyBorder="1" applyAlignment="1">
      <alignment horizontal="left" vertical="center"/>
    </xf>
    <xf numFmtId="164" fontId="31" fillId="34" borderId="11" xfId="431" applyNumberFormat="1" applyFont="1" applyFill="1" applyBorder="1" applyAlignment="1">
      <alignment horizontal="right" vertical="center"/>
    </xf>
    <xf numFmtId="164" fontId="31" fillId="42" borderId="12" xfId="430" applyNumberFormat="1" applyFont="1" applyFill="1" applyBorder="1" applyAlignment="1">
      <alignment horizontal="left" vertical="center"/>
    </xf>
    <xf numFmtId="164" fontId="31" fillId="42" borderId="12" xfId="431" applyNumberFormat="1" applyFont="1" applyFill="1" applyBorder="1" applyAlignment="1">
      <alignment horizontal="right" vertical="center"/>
    </xf>
    <xf numFmtId="164" fontId="33" fillId="0" borderId="12" xfId="430" applyNumberFormat="1" applyFont="1" applyFill="1" applyBorder="1" applyAlignment="1">
      <alignment horizontal="left" vertical="center" indent="5"/>
    </xf>
    <xf numFmtId="164" fontId="33" fillId="0" borderId="12" xfId="431" applyNumberFormat="1" applyFont="1" applyFill="1" applyBorder="1" applyAlignment="1">
      <alignment vertical="center"/>
    </xf>
    <xf numFmtId="164" fontId="31" fillId="34" borderId="12" xfId="430" applyNumberFormat="1" applyFont="1" applyFill="1" applyBorder="1" applyAlignment="1">
      <alignment horizontal="left" vertical="center"/>
    </xf>
    <xf numFmtId="164" fontId="31" fillId="34" borderId="12" xfId="431" applyNumberFormat="1" applyFont="1" applyFill="1" applyBorder="1" applyAlignment="1">
      <alignment horizontal="right" vertical="center"/>
    </xf>
    <xf numFmtId="164" fontId="31" fillId="42" borderId="12" xfId="431" applyNumberFormat="1" applyFont="1" applyFill="1" applyBorder="1" applyAlignment="1">
      <alignment vertical="center"/>
    </xf>
    <xf numFmtId="164" fontId="33" fillId="0" borderId="12" xfId="431" applyNumberFormat="1" applyFont="1" applyFill="1" applyBorder="1" applyAlignment="1">
      <alignment horizontal="right" vertical="center"/>
    </xf>
    <xf numFmtId="4" fontId="33" fillId="0" borderId="12" xfId="431" applyNumberFormat="1" applyFont="1" applyFill="1" applyBorder="1" applyAlignment="1">
      <alignment horizontal="right" vertical="center"/>
    </xf>
    <xf numFmtId="174" fontId="33" fillId="0" borderId="12" xfId="430" applyNumberFormat="1" applyFont="1" applyFill="1" applyBorder="1" applyAlignment="1">
      <alignment horizontal="left" vertical="center" indent="5"/>
    </xf>
    <xf numFmtId="164" fontId="33" fillId="0" borderId="12" xfId="430" applyNumberFormat="1" applyFont="1" applyFill="1" applyBorder="1" applyAlignment="1">
      <alignment horizontal="left" vertical="center"/>
    </xf>
    <xf numFmtId="164" fontId="31" fillId="42" borderId="13" xfId="430" applyNumberFormat="1" applyFont="1" applyFill="1" applyBorder="1" applyAlignment="1">
      <alignment horizontal="left" vertical="center"/>
    </xf>
    <xf numFmtId="164" fontId="31" fillId="42" borderId="13" xfId="431" applyNumberFormat="1" applyFont="1" applyFill="1" applyBorder="1" applyAlignment="1">
      <alignment vertical="center"/>
    </xf>
    <xf numFmtId="164" fontId="31" fillId="34" borderId="14" xfId="431" applyNumberFormat="1" applyFont="1" applyFill="1" applyBorder="1" applyAlignment="1">
      <alignment horizontal="right" vertical="center"/>
    </xf>
    <xf numFmtId="164" fontId="31" fillId="42" borderId="15" xfId="431" applyNumberFormat="1" applyFont="1" applyFill="1" applyBorder="1" applyAlignment="1">
      <alignment horizontal="right" vertical="center"/>
    </xf>
    <xf numFmtId="164" fontId="33" fillId="0" borderId="15" xfId="431" applyNumberFormat="1" applyFont="1" applyFill="1" applyBorder="1" applyAlignment="1">
      <alignment vertical="center"/>
    </xf>
    <xf numFmtId="164" fontId="31" fillId="34" borderId="15" xfId="431" applyNumberFormat="1" applyFont="1" applyFill="1" applyBorder="1" applyAlignment="1">
      <alignment horizontal="right" vertical="center"/>
    </xf>
    <xf numFmtId="164" fontId="31" fillId="42" borderId="15" xfId="431" applyNumberFormat="1" applyFont="1" applyFill="1" applyBorder="1" applyAlignment="1">
      <alignment vertical="center"/>
    </xf>
    <xf numFmtId="4" fontId="33" fillId="0" borderId="15" xfId="431" applyNumberFormat="1" applyFont="1" applyFill="1" applyBorder="1" applyAlignment="1">
      <alignment horizontal="right" vertical="center"/>
    </xf>
    <xf numFmtId="164" fontId="31" fillId="42" borderId="16" xfId="431" applyNumberFormat="1" applyFont="1" applyFill="1" applyBorder="1" applyAlignment="1">
      <alignment vertical="center"/>
    </xf>
    <xf numFmtId="0" fontId="26" fillId="0" borderId="12" xfId="0" quotePrefix="1" applyFont="1" applyBorder="1" applyAlignment="1">
      <alignment horizontal="left" wrapText="1" indent="2"/>
    </xf>
    <xf numFmtId="172" fontId="26" fillId="0" borderId="15" xfId="422" applyNumberFormat="1" applyFont="1" applyBorder="1" applyAlignment="1">
      <alignment horizontal="center" wrapText="1"/>
    </xf>
    <xf numFmtId="172" fontId="26" fillId="0" borderId="12" xfId="422" applyNumberFormat="1" applyFont="1" applyBorder="1" applyAlignment="1">
      <alignment horizontal="center" wrapText="1"/>
    </xf>
    <xf numFmtId="175" fontId="31" fillId="34" borderId="16" xfId="422" applyNumberFormat="1" applyFont="1" applyFill="1" applyBorder="1" applyAlignment="1">
      <alignment horizontal="center" wrapText="1"/>
    </xf>
    <xf numFmtId="0" fontId="23" fillId="0" borderId="0" xfId="0" applyFont="1" applyAlignment="1">
      <alignment horizontal="left" vertical="center"/>
    </xf>
    <xf numFmtId="0" fontId="29" fillId="41" borderId="17" xfId="0" applyFont="1" applyFill="1" applyBorder="1" applyAlignment="1">
      <alignment horizontal="center" vertical="center" wrapText="1"/>
    </xf>
    <xf numFmtId="167" fontId="31" fillId="34" borderId="12" xfId="433" applyNumberFormat="1" applyFont="1" applyFill="1" applyBorder="1" applyAlignment="1">
      <alignment vertical="center"/>
    </xf>
    <xf numFmtId="167" fontId="32" fillId="0" borderId="12" xfId="433" applyNumberFormat="1" applyFont="1" applyFill="1" applyBorder="1" applyAlignment="1">
      <alignment horizontal="right" vertical="center"/>
    </xf>
    <xf numFmtId="167" fontId="33" fillId="0" borderId="12" xfId="433" applyNumberFormat="1" applyFont="1" applyFill="1" applyBorder="1" applyAlignment="1">
      <alignment vertical="center"/>
    </xf>
    <xf numFmtId="0" fontId="23" fillId="0" borderId="0" xfId="0" applyFont="1"/>
    <xf numFmtId="167" fontId="31" fillId="34" borderId="15" xfId="433" applyNumberFormat="1" applyFont="1" applyFill="1" applyBorder="1" applyAlignment="1">
      <alignment vertical="center"/>
    </xf>
    <xf numFmtId="176" fontId="31" fillId="34" borderId="12" xfId="433" applyNumberFormat="1" applyFont="1" applyFill="1" applyBorder="1" applyAlignment="1">
      <alignment vertical="center"/>
    </xf>
    <xf numFmtId="0" fontId="30" fillId="34" borderId="19" xfId="0" applyFont="1" applyFill="1" applyBorder="1" applyAlignment="1">
      <alignment vertical="center"/>
    </xf>
    <xf numFmtId="166" fontId="31" fillId="34" borderId="20" xfId="0" applyNumberFormat="1" applyFont="1" applyFill="1" applyBorder="1" applyAlignment="1">
      <alignment vertical="center"/>
    </xf>
    <xf numFmtId="166" fontId="31" fillId="34" borderId="21" xfId="0" applyNumberFormat="1" applyFont="1" applyFill="1" applyBorder="1" applyAlignment="1">
      <alignment vertical="center"/>
    </xf>
    <xf numFmtId="167" fontId="31" fillId="34" borderId="22" xfId="433" applyNumberFormat="1" applyFont="1" applyFill="1" applyBorder="1" applyAlignment="1">
      <alignment vertical="center"/>
    </xf>
    <xf numFmtId="0" fontId="30" fillId="34" borderId="23" xfId="0" applyFont="1" applyFill="1" applyBorder="1" applyAlignment="1">
      <alignment vertical="center"/>
    </xf>
    <xf numFmtId="167" fontId="31" fillId="34" borderId="24" xfId="433" applyNumberFormat="1" applyFont="1" applyFill="1" applyBorder="1" applyAlignment="1">
      <alignment vertical="center"/>
    </xf>
    <xf numFmtId="167" fontId="31" fillId="34" borderId="25" xfId="433" applyNumberFormat="1" applyFont="1" applyFill="1" applyBorder="1" applyAlignment="1">
      <alignment vertical="center"/>
    </xf>
    <xf numFmtId="176" fontId="31" fillId="34" borderId="26" xfId="433" applyNumberFormat="1" applyFont="1" applyFill="1" applyBorder="1" applyAlignment="1">
      <alignment vertical="center"/>
    </xf>
    <xf numFmtId="167" fontId="33" fillId="0" borderId="0" xfId="433" applyNumberFormat="1" applyFont="1"/>
    <xf numFmtId="0" fontId="7" fillId="40" borderId="0" xfId="432" applyFill="1" applyAlignment="1">
      <alignment horizontal="center"/>
    </xf>
    <xf numFmtId="0" fontId="7" fillId="35" borderId="0" xfId="432" applyFill="1" applyAlignment="1">
      <alignment horizontal="center"/>
    </xf>
    <xf numFmtId="0" fontId="7" fillId="36" borderId="0" xfId="432" applyFill="1" applyAlignment="1">
      <alignment horizontal="center"/>
    </xf>
    <xf numFmtId="0" fontId="7" fillId="37" borderId="0" xfId="432" applyFill="1" applyAlignment="1">
      <alignment horizontal="center"/>
    </xf>
    <xf numFmtId="0" fontId="7" fillId="38" borderId="0" xfId="432" applyFill="1" applyAlignment="1">
      <alignment horizontal="center"/>
    </xf>
    <xf numFmtId="0" fontId="7" fillId="39" borderId="0" xfId="432" applyFill="1" applyAlignment="1">
      <alignment horizontal="center"/>
    </xf>
  </cellXfs>
  <cellStyles count="434">
    <cellStyle name="20% - Ênfase1" xfId="1" builtinId="30" customBuiltin="1"/>
    <cellStyle name="20% - Ênfase2" xfId="2" builtinId="34" customBuiltin="1"/>
    <cellStyle name="20% - Ênfase3" xfId="3" builtinId="38" customBuiltin="1"/>
    <cellStyle name="20% - Ênfase4" xfId="4" builtinId="42" customBuiltin="1"/>
    <cellStyle name="20% - Ênfase5" xfId="5" builtinId="46" customBuiltin="1"/>
    <cellStyle name="20% - Ênfase6" xfId="6" builtinId="50" customBuiltin="1"/>
    <cellStyle name="40% - Ênfase1" xfId="7" builtinId="31" customBuiltin="1"/>
    <cellStyle name="40% - Ênfase2" xfId="8" builtinId="35" customBuiltin="1"/>
    <cellStyle name="40% - Ênfase3" xfId="9" builtinId="39" customBuiltin="1"/>
    <cellStyle name="40% - Ênfase4" xfId="10" builtinId="43" customBuiltin="1"/>
    <cellStyle name="40% - Ênfase5" xfId="11" builtinId="47" customBuiltin="1"/>
    <cellStyle name="40% - Ênfase6" xfId="12" builtinId="51" customBuiltin="1"/>
    <cellStyle name="60% - Ênfase1" xfId="13" builtinId="32" customBuiltin="1"/>
    <cellStyle name="60% - Ênfase2" xfId="14" builtinId="36" customBuiltin="1"/>
    <cellStyle name="60% - Ênfase3" xfId="15" builtinId="40" customBuiltin="1"/>
    <cellStyle name="60% - Ênfase4" xfId="16" builtinId="44" customBuiltin="1"/>
    <cellStyle name="60% - Ênfase5" xfId="17" builtinId="48" customBuiltin="1"/>
    <cellStyle name="60% - Ênfase6" xfId="18" builtinId="52" customBuiltin="1"/>
    <cellStyle name="Bom" xfId="19" builtinId="26" customBuiltin="1"/>
    <cellStyle name="Cálculo" xfId="20" builtinId="22" customBuiltin="1"/>
    <cellStyle name="Célula de Verificação" xfId="21" builtinId="23" customBuiltin="1"/>
    <cellStyle name="Célula Vinculada" xfId="22" builtinId="24" customBuiltin="1"/>
    <cellStyle name="DriversPercent" xfId="23"/>
    <cellStyle name="Ênfase1" xfId="24" builtinId="29" customBuiltin="1"/>
    <cellStyle name="Ênfase2" xfId="25" builtinId="33" customBuiltin="1"/>
    <cellStyle name="Ênfase3" xfId="26" builtinId="37" customBuiltin="1"/>
    <cellStyle name="Ênfase4" xfId="27" builtinId="41" customBuiltin="1"/>
    <cellStyle name="Ênfase5" xfId="28" builtinId="45" customBuiltin="1"/>
    <cellStyle name="Ênfase6" xfId="29" builtinId="49" customBuiltin="1"/>
    <cellStyle name="Entrada" xfId="30" builtinId="20" customBuiltin="1"/>
    <cellStyle name="Incorreto" xfId="31" builtinId="27" customBuiltin="1"/>
    <cellStyle name="Millares_Gasto por Impuesto" xfId="32"/>
    <cellStyle name="Moeda 2" xfId="33"/>
    <cellStyle name="Neutra" xfId="34" builtinId="28" customBuiltin="1"/>
    <cellStyle name="Normal" xfId="0" builtinId="0"/>
    <cellStyle name="Normal 10" xfId="35"/>
    <cellStyle name="Normal 10 2" xfId="36"/>
    <cellStyle name="Normal 10 2 2" xfId="37"/>
    <cellStyle name="Normal 10 2 2 2" xfId="38"/>
    <cellStyle name="Normal 10 2 3" xfId="39"/>
    <cellStyle name="Normal 10 3" xfId="40"/>
    <cellStyle name="Normal 10 3 2" xfId="41"/>
    <cellStyle name="Normal 10 4" xfId="42"/>
    <cellStyle name="Normal 11" xfId="43"/>
    <cellStyle name="Normal 11 2" xfId="44"/>
    <cellStyle name="Normal 11 3" xfId="45"/>
    <cellStyle name="Normal 11 3 2" xfId="46"/>
    <cellStyle name="Normal 11 4" xfId="47"/>
    <cellStyle name="Normal 11 5" xfId="48"/>
    <cellStyle name="Normal 12" xfId="49"/>
    <cellStyle name="Normal 12 2" xfId="50"/>
    <cellStyle name="Normal 12 2 2" xfId="51"/>
    <cellStyle name="Normal 12 3" xfId="52"/>
    <cellStyle name="Normal 13" xfId="53"/>
    <cellStyle name="Normal 13 2" xfId="54"/>
    <cellStyle name="Normal 13 2 2" xfId="55"/>
    <cellStyle name="Normal 13 3" xfId="56"/>
    <cellStyle name="Normal 14" xfId="57"/>
    <cellStyle name="Normal 15" xfId="58"/>
    <cellStyle name="Normal 16" xfId="59"/>
    <cellStyle name="Normal 17" xfId="60"/>
    <cellStyle name="Normal 2" xfId="61"/>
    <cellStyle name="Normal 2 2" xfId="62"/>
    <cellStyle name="Normal 2 3" xfId="63"/>
    <cellStyle name="Normal 2 4" xfId="64"/>
    <cellStyle name="Normal 2 5" xfId="65"/>
    <cellStyle name="Normal 2 6" xfId="426"/>
    <cellStyle name="Normal 29" xfId="432"/>
    <cellStyle name="Normal 3" xfId="66"/>
    <cellStyle name="Normal 3 2" xfId="67"/>
    <cellStyle name="Normal 3 2 2" xfId="68"/>
    <cellStyle name="Normal 3 2 3" xfId="69"/>
    <cellStyle name="Normal 3 2 3 2" xfId="70"/>
    <cellStyle name="Normal 3 2 3 2 2" xfId="71"/>
    <cellStyle name="Normal 3 2 3 2 2 2" xfId="72"/>
    <cellStyle name="Normal 3 2 3 2 3" xfId="73"/>
    <cellStyle name="Normal 3 2 3 3" xfId="74"/>
    <cellStyle name="Normal 3 2 3 3 2" xfId="75"/>
    <cellStyle name="Normal 3 2 3 4" xfId="76"/>
    <cellStyle name="Normal 3 2 4" xfId="77"/>
    <cellStyle name="Normal 3 2 4 2" xfId="78"/>
    <cellStyle name="Normal 3 2 4 2 2" xfId="79"/>
    <cellStyle name="Normal 3 2 4 3" xfId="80"/>
    <cellStyle name="Normal 3 2 5" xfId="81"/>
    <cellStyle name="Normal 3 2 5 2" xfId="82"/>
    <cellStyle name="Normal 3 2 5 2 2" xfId="83"/>
    <cellStyle name="Normal 3 2 5 3" xfId="84"/>
    <cellStyle name="Normal 3 3" xfId="85"/>
    <cellStyle name="Normal 3 3 2" xfId="86"/>
    <cellStyle name="Normal 3 3 2 2" xfId="87"/>
    <cellStyle name="Normal 3 3 2 2 2" xfId="88"/>
    <cellStyle name="Normal 3 3 2 3" xfId="89"/>
    <cellStyle name="Normal 3 3 3" xfId="90"/>
    <cellStyle name="Normal 3 3 3 2" xfId="91"/>
    <cellStyle name="Normal 3 3 4" xfId="92"/>
    <cellStyle name="Normal 3 4" xfId="93"/>
    <cellStyle name="Normal 3 4 2" xfId="94"/>
    <cellStyle name="Normal 3 4 2 2" xfId="95"/>
    <cellStyle name="Normal 3 4 3" xfId="96"/>
    <cellStyle name="Normal 3 5" xfId="97"/>
    <cellStyle name="Normal 3 5 2" xfId="98"/>
    <cellStyle name="Normal 3 5 2 2" xfId="99"/>
    <cellStyle name="Normal 3 5 3" xfId="100"/>
    <cellStyle name="Normal 3 6" xfId="101"/>
    <cellStyle name="Normal 31" xfId="424"/>
    <cellStyle name="Normal 31 3 2" xfId="430"/>
    <cellStyle name="Normal 4" xfId="102"/>
    <cellStyle name="Normal 4 2" xfId="103"/>
    <cellStyle name="Normal 4 2 2" xfId="104"/>
    <cellStyle name="Normal 4 2 3" xfId="105"/>
    <cellStyle name="Normal 4 3" xfId="106"/>
    <cellStyle name="Normal 4 3 2" xfId="107"/>
    <cellStyle name="Normal 4 3 2 2" xfId="108"/>
    <cellStyle name="Normal 4 3 2 2 2" xfId="109"/>
    <cellStyle name="Normal 4 3 2 3" xfId="110"/>
    <cellStyle name="Normal 4 3 3" xfId="111"/>
    <cellStyle name="Normal 4 3 3 2" xfId="112"/>
    <cellStyle name="Normal 4 3 4" xfId="113"/>
    <cellStyle name="Normal 4 4" xfId="114"/>
    <cellStyle name="Normal 4 4 2" xfId="115"/>
    <cellStyle name="Normal 4 4 2 2" xfId="116"/>
    <cellStyle name="Normal 4 4 3" xfId="117"/>
    <cellStyle name="Normal 4 5" xfId="118"/>
    <cellStyle name="Normal 4 5 2" xfId="119"/>
    <cellStyle name="Normal 4 5 2 2" xfId="120"/>
    <cellStyle name="Normal 4 5 3" xfId="121"/>
    <cellStyle name="Normal 4 6" xfId="122"/>
    <cellStyle name="Normal 4 7" xfId="123"/>
    <cellStyle name="Normal 4 7 2" xfId="124"/>
    <cellStyle name="Normal 4 8" xfId="125"/>
    <cellStyle name="Normal 4 9" xfId="126"/>
    <cellStyle name="Normal 5" xfId="127"/>
    <cellStyle name="Normal 5 2" xfId="128"/>
    <cellStyle name="Normal 5 2 2" xfId="129"/>
    <cellStyle name="Normal 5 2 2 2" xfId="130"/>
    <cellStyle name="Normal 5 2 2 2 2" xfId="131"/>
    <cellStyle name="Normal 5 2 2 3" xfId="132"/>
    <cellStyle name="Normal 5 2 3" xfId="133"/>
    <cellStyle name="Normal 5 2 3 2" xfId="134"/>
    <cellStyle name="Normal 5 2 4" xfId="135"/>
    <cellStyle name="Normal 5 3" xfId="136"/>
    <cellStyle name="Normal 5 3 2" xfId="137"/>
    <cellStyle name="Normal 5 3 2 2" xfId="138"/>
    <cellStyle name="Normal 5 3 3" xfId="139"/>
    <cellStyle name="Normal 5 4" xfId="140"/>
    <cellStyle name="Normal 5 4 2" xfId="141"/>
    <cellStyle name="Normal 5 4 2 2" xfId="142"/>
    <cellStyle name="Normal 5 4 3" xfId="143"/>
    <cellStyle name="Normal 5 5" xfId="144"/>
    <cellStyle name="Normal 6" xfId="145"/>
    <cellStyle name="Normal 6 2" xfId="146"/>
    <cellStyle name="Normal 6 2 2" xfId="147"/>
    <cellStyle name="Normal 6 2 2 2" xfId="148"/>
    <cellStyle name="Normal 6 2 3" xfId="149"/>
    <cellStyle name="Normal 6 3" xfId="150"/>
    <cellStyle name="Normal 6 3 2" xfId="151"/>
    <cellStyle name="Normal 6 3 2 2" xfId="152"/>
    <cellStyle name="Normal 6 3 3" xfId="153"/>
    <cellStyle name="Normal 6 4" xfId="154"/>
    <cellStyle name="Normal 6 4 2" xfId="155"/>
    <cellStyle name="Normal 6 4 2 2" xfId="156"/>
    <cellStyle name="Normal 6 4 3" xfId="157"/>
    <cellStyle name="Normal 6 5" xfId="158"/>
    <cellStyle name="Normal 6 5 2" xfId="159"/>
    <cellStyle name="Normal 6 6" xfId="160"/>
    <cellStyle name="Normal 7" xfId="161"/>
    <cellStyle name="Normal 7 2" xfId="162"/>
    <cellStyle name="Normal 7 2 2" xfId="163"/>
    <cellStyle name="Normal 7 2 2 2" xfId="164"/>
    <cellStyle name="Normal 7 2 3" xfId="165"/>
    <cellStyle name="Normal 7 3" xfId="166"/>
    <cellStyle name="Normal 7 3 2" xfId="167"/>
    <cellStyle name="Normal 7 3 2 2" xfId="168"/>
    <cellStyle name="Normal 7 3 3" xfId="169"/>
    <cellStyle name="Normal 7 4" xfId="170"/>
    <cellStyle name="Normal 7 4 2" xfId="171"/>
    <cellStyle name="Normal 7 4 2 2" xfId="172"/>
    <cellStyle name="Normal 7 4 3" xfId="173"/>
    <cellStyle name="Normal 7 5" xfId="174"/>
    <cellStyle name="Normal 7 5 2" xfId="175"/>
    <cellStyle name="Normal 7 6" xfId="176"/>
    <cellStyle name="Normal 8" xfId="177"/>
    <cellStyle name="Normal 8 2" xfId="178"/>
    <cellStyle name="Normal 8 2 2" xfId="179"/>
    <cellStyle name="Normal 8 2 2 2" xfId="180"/>
    <cellStyle name="Normal 8 2 3" xfId="181"/>
    <cellStyle name="Normal 8 3" xfId="182"/>
    <cellStyle name="Normal 8 3 2" xfId="183"/>
    <cellStyle name="Normal 8 3 2 2" xfId="184"/>
    <cellStyle name="Normal 8 3 3" xfId="185"/>
    <cellStyle name="Normal 8 4" xfId="186"/>
    <cellStyle name="Normal 8 4 2" xfId="187"/>
    <cellStyle name="Normal 8 5" xfId="188"/>
    <cellStyle name="Normal 9" xfId="189"/>
    <cellStyle name="Normal 9 2" xfId="190"/>
    <cellStyle name="Normal 9 2 2" xfId="191"/>
    <cellStyle name="Normal 9 2 2 2" xfId="192"/>
    <cellStyle name="Normal 9 2 2 2 2" xfId="193"/>
    <cellStyle name="Normal 9 2 2 3" xfId="194"/>
    <cellStyle name="Normal 9 2 3" xfId="195"/>
    <cellStyle name="Normal 9 2 3 2" xfId="196"/>
    <cellStyle name="Normal 9 2 3 2 2" xfId="197"/>
    <cellStyle name="Normal 9 2 3 3" xfId="198"/>
    <cellStyle name="Normal 9 2 4" xfId="199"/>
    <cellStyle name="Normal 9 2 4 2" xfId="200"/>
    <cellStyle name="Normal 9 2 5" xfId="201"/>
    <cellStyle name="Normal 9 3" xfId="202"/>
    <cellStyle name="Normal 9 3 2" xfId="203"/>
    <cellStyle name="Normal 9 3 2 2" xfId="204"/>
    <cellStyle name="Normal 9 3 2 2 2" xfId="205"/>
    <cellStyle name="Normal 9 3 2 3" xfId="206"/>
    <cellStyle name="Normal 9 3 3" xfId="207"/>
    <cellStyle name="Normal 9 3 3 2" xfId="208"/>
    <cellStyle name="Normal 9 3 4" xfId="209"/>
    <cellStyle name="Normal 9 4" xfId="210"/>
    <cellStyle name="Normal 9 4 2" xfId="211"/>
    <cellStyle name="Normal 9 4 2 2" xfId="212"/>
    <cellStyle name="Normal 9 4 3" xfId="213"/>
    <cellStyle name="Normal 9 5" xfId="214"/>
    <cellStyle name="Normal 9 5 2" xfId="215"/>
    <cellStyle name="Normal 9 5 2 2" xfId="216"/>
    <cellStyle name="Normal 9 5 3" xfId="217"/>
    <cellStyle name="Normal 9 6" xfId="218"/>
    <cellStyle name="Normal 9 6 2" xfId="219"/>
    <cellStyle name="Normal 9 6 2 2" xfId="220"/>
    <cellStyle name="Normal 9 6 3" xfId="221"/>
    <cellStyle name="Normal 9 7" xfId="222"/>
    <cellStyle name="Normal 9 7 2" xfId="223"/>
    <cellStyle name="Normal 9 8" xfId="224"/>
    <cellStyle name="Nota" xfId="225" builtinId="10" customBuiltin="1"/>
    <cellStyle name="Nota 2" xfId="226"/>
    <cellStyle name="Plain0Decimals" xfId="227"/>
    <cellStyle name="PlainDollar" xfId="228"/>
    <cellStyle name="Porcentagem" xfId="433" builtinId="5"/>
    <cellStyle name="Porcentagem 2" xfId="229"/>
    <cellStyle name="Porcentagem 2 2" xfId="230"/>
    <cellStyle name="Porcentagem 2 2 2" xfId="428"/>
    <cellStyle name="Porcentagem 2 3" xfId="231"/>
    <cellStyle name="Porcentagem 2 4" xfId="232"/>
    <cellStyle name="Porcentagem 2 5" xfId="233"/>
    <cellStyle name="Porcentagem 2 6" xfId="427"/>
    <cellStyle name="Porcentagem 3" xfId="234"/>
    <cellStyle name="Porcentagem 3 2" xfId="235"/>
    <cellStyle name="Porcentagem 3 2 2" xfId="236"/>
    <cellStyle name="Porcentagem 3 3" xfId="237"/>
    <cellStyle name="Porcentagem 4" xfId="238"/>
    <cellStyle name="Porcentagem 4 2" xfId="239"/>
    <cellStyle name="Porcentagem 4 2 2" xfId="240"/>
    <cellStyle name="Porcentagem 4 2 2 2" xfId="241"/>
    <cellStyle name="Porcentagem 4 2 3" xfId="242"/>
    <cellStyle name="Porcentagem 4 3" xfId="243"/>
    <cellStyle name="Porcentagem 4 4" xfId="244"/>
    <cellStyle name="Porcentagem 4 4 2" xfId="245"/>
    <cellStyle name="Porcentagem 4 5" xfId="246"/>
    <cellStyle name="Porcentagem 5" xfId="247"/>
    <cellStyle name="Porcentagem 5 2" xfId="248"/>
    <cellStyle name="Porcentagem 5 2 2" xfId="249"/>
    <cellStyle name="Porcentagem 5 3" xfId="250"/>
    <cellStyle name="Porcentagem 6" xfId="251"/>
    <cellStyle name="Porcentagem 6 2" xfId="252"/>
    <cellStyle name="Porcentagem 6 2 2" xfId="253"/>
    <cellStyle name="Porcentagem 6 3" xfId="254"/>
    <cellStyle name="Porcentagem 7" xfId="255"/>
    <cellStyle name="Porcentagem 7 2" xfId="256"/>
    <cellStyle name="Porcentagem 7 2 2" xfId="257"/>
    <cellStyle name="Porcentagem 7 3" xfId="258"/>
    <cellStyle name="Porcentagem 8" xfId="259"/>
    <cellStyle name="Porcentagem 9" xfId="260"/>
    <cellStyle name="Saída" xfId="261" builtinId="21" customBuiltin="1"/>
    <cellStyle name="Separador de milhares 10" xfId="262"/>
    <cellStyle name="Separador de milhares 10 2" xfId="263"/>
    <cellStyle name="Separador de milhares 10 2 2" xfId="264"/>
    <cellStyle name="Separador de milhares 10 2 2 2" xfId="265"/>
    <cellStyle name="Separador de milhares 10 2 3" xfId="266"/>
    <cellStyle name="Separador de milhares 10 3" xfId="267"/>
    <cellStyle name="Separador de milhares 10 3 2" xfId="268"/>
    <cellStyle name="Separador de milhares 10 3 2 2" xfId="269"/>
    <cellStyle name="Separador de milhares 10 3 3" xfId="270"/>
    <cellStyle name="Separador de milhares 10 4" xfId="271"/>
    <cellStyle name="Separador de milhares 10 4 2" xfId="272"/>
    <cellStyle name="Separador de milhares 10 5" xfId="273"/>
    <cellStyle name="Separador de milhares 11" xfId="274"/>
    <cellStyle name="Separador de milhares 11 2" xfId="275"/>
    <cellStyle name="Separador de milhares 11 2 2" xfId="276"/>
    <cellStyle name="Separador de milhares 11 2 2 2" xfId="277"/>
    <cellStyle name="Separador de milhares 11 2 3" xfId="278"/>
    <cellStyle name="Separador de milhares 11 3" xfId="279"/>
    <cellStyle name="Separador de milhares 11 3 2" xfId="280"/>
    <cellStyle name="Separador de milhares 11 3 2 2" xfId="281"/>
    <cellStyle name="Separador de milhares 11 3 3" xfId="282"/>
    <cellStyle name="Separador de milhares 11 4" xfId="283"/>
    <cellStyle name="Separador de milhares 11 4 2" xfId="284"/>
    <cellStyle name="Separador de milhares 11 5" xfId="285"/>
    <cellStyle name="Separador de milhares 2" xfId="286"/>
    <cellStyle name="Separador de milhares 2 2" xfId="287"/>
    <cellStyle name="Separador de milhares 2 2 2" xfId="288"/>
    <cellStyle name="Separador de milhares 2 2 2 2" xfId="289"/>
    <cellStyle name="Separador de milhares 2 2 3" xfId="290"/>
    <cellStyle name="Separador de milhares 2 3" xfId="291"/>
    <cellStyle name="Separador de milhares 2 4" xfId="292"/>
    <cellStyle name="Separador de milhares 2 5" xfId="293"/>
    <cellStyle name="Separador de milhares 3" xfId="294"/>
    <cellStyle name="Separador de milhares 3 2" xfId="295"/>
    <cellStyle name="Separador de milhares 3 2 2" xfId="296"/>
    <cellStyle name="Separador de milhares 3 2 2 2" xfId="297"/>
    <cellStyle name="Separador de milhares 3 2 2 2 2" xfId="298"/>
    <cellStyle name="Separador de milhares 3 2 2 3" xfId="299"/>
    <cellStyle name="Separador de milhares 3 2 3" xfId="300"/>
    <cellStyle name="Separador de milhares 3 2 3 2" xfId="301"/>
    <cellStyle name="Separador de milhares 3 2 3 2 2" xfId="302"/>
    <cellStyle name="Separador de milhares 3 2 3 3" xfId="303"/>
    <cellStyle name="Separador de milhares 3 2 4" xfId="304"/>
    <cellStyle name="Separador de milhares 3 2 4 2" xfId="305"/>
    <cellStyle name="Separador de milhares 3 2 5" xfId="306"/>
    <cellStyle name="Separador de milhares 3 3" xfId="307"/>
    <cellStyle name="Separador de milhares 3 3 2" xfId="308"/>
    <cellStyle name="Separador de milhares 3 3 2 2" xfId="309"/>
    <cellStyle name="Separador de milhares 3 3 2 2 2" xfId="310"/>
    <cellStyle name="Separador de milhares 3 3 2 3" xfId="311"/>
    <cellStyle name="Separador de milhares 3 3 3" xfId="312"/>
    <cellStyle name="Separador de milhares 3 3 3 2" xfId="313"/>
    <cellStyle name="Separador de milhares 3 3 4" xfId="314"/>
    <cellStyle name="Separador de milhares 3 4" xfId="315"/>
    <cellStyle name="Separador de milhares 3 4 2" xfId="316"/>
    <cellStyle name="Separador de milhares 3 4 2 2" xfId="317"/>
    <cellStyle name="Separador de milhares 3 4 3" xfId="318"/>
    <cellStyle name="Separador de milhares 3 5" xfId="319"/>
    <cellStyle name="Separador de milhares 3 5 2" xfId="320"/>
    <cellStyle name="Separador de milhares 3 5 2 2" xfId="321"/>
    <cellStyle name="Separador de milhares 3 5 3" xfId="322"/>
    <cellStyle name="Separador de milhares 3 6" xfId="323"/>
    <cellStyle name="Separador de milhares 3 7" xfId="324"/>
    <cellStyle name="Separador de milhares 4" xfId="325"/>
    <cellStyle name="Separador de milhares 4 2" xfId="326"/>
    <cellStyle name="Separador de milhares 4 2 2" xfId="327"/>
    <cellStyle name="Separador de milhares 4 2 2 2" xfId="328"/>
    <cellStyle name="Separador de milhares 4 2 3" xfId="329"/>
    <cellStyle name="Separador de milhares 4 3" xfId="330"/>
    <cellStyle name="Separador de milhares 4 3 2" xfId="331"/>
    <cellStyle name="Separador de milhares 4 3 2 2" xfId="332"/>
    <cellStyle name="Separador de milhares 4 3 3" xfId="333"/>
    <cellStyle name="Separador de milhares 4 4" xfId="334"/>
    <cellStyle name="Separador de milhares 4 5" xfId="335"/>
    <cellStyle name="Separador de milhares 4 5 2" xfId="336"/>
    <cellStyle name="Separador de milhares 4 6" xfId="337"/>
    <cellStyle name="Separador de milhares 5" xfId="338"/>
    <cellStyle name="Separador de milhares 5 2" xfId="339"/>
    <cellStyle name="Separador de milhares 5 2 2" xfId="340"/>
    <cellStyle name="Separador de milhares 5 3" xfId="341"/>
    <cellStyle name="Separador de milhares 5 4" xfId="342"/>
    <cellStyle name="Separador de milhares 6" xfId="343"/>
    <cellStyle name="Separador de milhares 6 2" xfId="344"/>
    <cellStyle name="Separador de milhares 6 2 2" xfId="345"/>
    <cellStyle name="Separador de milhares 6 2 2 2" xfId="346"/>
    <cellStyle name="Separador de milhares 6 2 3" xfId="347"/>
    <cellStyle name="Separador de milhares 6 3" xfId="348"/>
    <cellStyle name="Separador de milhares 6 3 2" xfId="349"/>
    <cellStyle name="Separador de milhares 6 3 2 2" xfId="350"/>
    <cellStyle name="Separador de milhares 6 3 3" xfId="351"/>
    <cellStyle name="Separador de milhares 6 4" xfId="352"/>
    <cellStyle name="Separador de milhares 6 4 2" xfId="353"/>
    <cellStyle name="Separador de milhares 6 5" xfId="354"/>
    <cellStyle name="Separador de milhares 7" xfId="355"/>
    <cellStyle name="Separador de milhares 7 2" xfId="356"/>
    <cellStyle name="Separador de milhares 7 2 2" xfId="357"/>
    <cellStyle name="Separador de milhares 7 2 2 2" xfId="358"/>
    <cellStyle name="Separador de milhares 7 2 3" xfId="359"/>
    <cellStyle name="Separador de milhares 7 3" xfId="360"/>
    <cellStyle name="Separador de milhares 7 3 2" xfId="361"/>
    <cellStyle name="Separador de milhares 7 3 2 2" xfId="362"/>
    <cellStyle name="Separador de milhares 7 3 3" xfId="363"/>
    <cellStyle name="Separador de milhares 7 4" xfId="364"/>
    <cellStyle name="Separador de milhares 7 4 2" xfId="365"/>
    <cellStyle name="Separador de milhares 7 5" xfId="366"/>
    <cellStyle name="Separador de milhares 8" xfId="367"/>
    <cellStyle name="Separador de milhares 8 2" xfId="368"/>
    <cellStyle name="Separador de milhares 9" xfId="369"/>
    <cellStyle name="Separador de milhares 9 2" xfId="370"/>
    <cellStyle name="Separador de milhares 9 2 2" xfId="371"/>
    <cellStyle name="Separador de milhares 9 2 2 2" xfId="372"/>
    <cellStyle name="Separador de milhares 9 2 3" xfId="373"/>
    <cellStyle name="Separador de milhares 9 3" xfId="374"/>
    <cellStyle name="Separador de milhares 9 3 2" xfId="375"/>
    <cellStyle name="Separador de milhares 9 3 2 2" xfId="376"/>
    <cellStyle name="Separador de milhares 9 3 3" xfId="377"/>
    <cellStyle name="Separador de milhares 9 4" xfId="378"/>
    <cellStyle name="Separador de milhares 9 4 2" xfId="379"/>
    <cellStyle name="Separador de milhares 9 5" xfId="380"/>
    <cellStyle name="Texto de Aviso" xfId="381" builtinId="11" customBuiltin="1"/>
    <cellStyle name="Texto Explicativo" xfId="382" builtinId="53" customBuiltin="1"/>
    <cellStyle name="Título" xfId="383" builtinId="15" customBuiltin="1"/>
    <cellStyle name="Título 1" xfId="384" builtinId="16" customBuiltin="1"/>
    <cellStyle name="Título 2" xfId="385" builtinId="17" customBuiltin="1"/>
    <cellStyle name="Título 3" xfId="386" builtinId="18" customBuiltin="1"/>
    <cellStyle name="Título 4" xfId="387" builtinId="19" customBuiltin="1"/>
    <cellStyle name="Total" xfId="388" builtinId="25" customBuiltin="1"/>
    <cellStyle name="Vírgula" xfId="422" builtinId="3"/>
    <cellStyle name="Vírgula 15" xfId="423"/>
    <cellStyle name="Vírgula 15 3 2" xfId="431"/>
    <cellStyle name="Vírgula 2" xfId="389"/>
    <cellStyle name="Vírgula 2 2" xfId="390"/>
    <cellStyle name="Vírgula 2 3" xfId="391"/>
    <cellStyle name="Vírgula 2 3 2" xfId="392"/>
    <cellStyle name="Vírgula 2 3 2 2" xfId="393"/>
    <cellStyle name="Vírgula 2 3 3" xfId="394"/>
    <cellStyle name="Vírgula 2 4" xfId="395"/>
    <cellStyle name="Vírgula 2 4 2" xfId="396"/>
    <cellStyle name="Vírgula 2 4 2 2" xfId="397"/>
    <cellStyle name="Vírgula 2 4 3" xfId="398"/>
    <cellStyle name="Vírgula 2 5" xfId="399"/>
    <cellStyle name="Vírgula 2 6" xfId="400"/>
    <cellStyle name="Vírgula 3" xfId="401"/>
    <cellStyle name="Vírgula 3 2" xfId="402"/>
    <cellStyle name="Vírgula 3 3" xfId="403"/>
    <cellStyle name="Vírgula 3 3 2" xfId="404"/>
    <cellStyle name="Vírgula 3 4" xfId="405"/>
    <cellStyle name="Vírgula 3 5" xfId="429"/>
    <cellStyle name="Vírgula 4" xfId="406"/>
    <cellStyle name="Vírgula 4 2" xfId="407"/>
    <cellStyle name="Vírgula 4 3" xfId="408"/>
    <cellStyle name="Vírgula 4 3 2" xfId="409"/>
    <cellStyle name="Vírgula 4 4" xfId="410"/>
    <cellStyle name="Vírgula 5" xfId="411"/>
    <cellStyle name="Vírgula 5 2" xfId="412"/>
    <cellStyle name="Vírgula 5 3" xfId="413"/>
    <cellStyle name="Vírgula 5 3 2" xfId="414"/>
    <cellStyle name="Vírgula 5 4" xfId="415"/>
    <cellStyle name="Vírgula 6" xfId="416"/>
    <cellStyle name="Vírgula 6 2" xfId="417"/>
    <cellStyle name="Vírgula 6 2 2" xfId="418"/>
    <cellStyle name="Vírgula 6 3" xfId="419"/>
    <cellStyle name="Vírgula 7" xfId="420"/>
    <cellStyle name="Vírgula 8" xfId="421"/>
    <cellStyle name="Vírgula 9" xfId="425"/>
  </cellStyles>
  <dxfs count="0"/>
  <tableStyles count="0" defaultTableStyle="TableStyleMedium9" defaultPivotStyle="PivotStyleLight16"/>
  <colors>
    <mruColors>
      <color rgb="FF35BF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8495188101487297E-2"/>
          <c:y val="3.6881810561609399E-2"/>
          <c:w val="0.923009623797025"/>
          <c:h val="0.842805604873574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'Dados Operacionais'!$A$6</c:f>
              <c:strCache>
                <c:ptCount val="1"/>
                <c:pt idx="0">
                  <c:v>Base de Alunos Total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35BFBA"/>
              </a:solidFill>
            </c:spPr>
            <c:extLst>
              <c:ext xmlns:c16="http://schemas.microsoft.com/office/drawing/2014/chart" uri="{C3380CC4-5D6E-409C-BE32-E72D297353CC}">
                <c16:uniqueId val="{00000005-1D23-47A9-832C-C2A393B5F650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'Dados Operacionais'!$B$5:$L$5</c15:sqref>
                  </c15:fullRef>
                </c:ext>
              </c:extLst>
              <c:f>('Dados Operacionais'!$D$5,'Dados Operacionais'!$H$5,'Dados Operacionais'!$L$5)</c:f>
              <c:strCache>
                <c:ptCount val="3"/>
                <c:pt idx="0">
                  <c:v>2T16</c:v>
                </c:pt>
                <c:pt idx="1">
                  <c:v>2T17</c:v>
                </c:pt>
                <c:pt idx="2">
                  <c:v>2T18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'Dados Operacionais'!$B$6:$L$6</c15:sqref>
                  </c15:fullRef>
                </c:ext>
              </c:extLst>
              <c:f>('Dados Operacionais'!$D$6,'Dados Operacionais'!$H$6,'Dados Operacionais'!$L$6)</c:f>
              <c:numCache>
                <c:formatCode>_-* #,##0.0_-;\-* #,##0.0_-;_-* "-"??_-;_-@_-</c:formatCode>
                <c:ptCount val="3"/>
                <c:pt idx="0">
                  <c:v>535.38419936916239</c:v>
                </c:pt>
                <c:pt idx="1">
                  <c:v>539.9</c:v>
                </c:pt>
                <c:pt idx="2">
                  <c:v>558.20000000000005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'Dados Operacionais'!$E$6</c15:sqref>
                  <c15:spPr xmlns:c15="http://schemas.microsoft.com/office/drawing/2012/chart">
                    <a:solidFill>
                      <a:srgbClr val="35BFBA"/>
                    </a:solidFill>
                  </c15:spPr>
                  <c15:invertIfNegative val="0"/>
                  <c15:bubble3D val="0"/>
                </c15:categoryFilterException>
                <c15:categoryFilterException>
                  <c15:sqref>'Dados Operacionais'!$G$6</c15:sqref>
                  <c15:spPr xmlns:c15="http://schemas.microsoft.com/office/drawing/2012/chart">
                    <a:solidFill>
                      <a:srgbClr val="0A4C7A"/>
                    </a:solidFill>
                  </c15:spPr>
                  <c15:invertIfNegative val="0"/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8-1D23-47A9-832C-C2A393B5F6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axId val="2116328040"/>
        <c:axId val="2116911848"/>
      </c:barChart>
      <c:catAx>
        <c:axId val="2116328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ysClr val="window" lastClr="FFFFFF">
                <a:lumMod val="75000"/>
              </a:sysClr>
            </a:solidFill>
          </a:ln>
        </c:spPr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pt-BR"/>
          </a:p>
        </c:txPr>
        <c:crossAx val="2116911848"/>
        <c:crosses val="autoZero"/>
        <c:auto val="1"/>
        <c:lblAlgn val="ctr"/>
        <c:lblOffset val="100"/>
        <c:noMultiLvlLbl val="0"/>
      </c:catAx>
      <c:valAx>
        <c:axId val="2116911848"/>
        <c:scaling>
          <c:orientation val="minMax"/>
          <c:min val="400"/>
        </c:scaling>
        <c:delete val="1"/>
        <c:axPos val="l"/>
        <c:numFmt formatCode="_-* #,##0.0_-;\-* #,##0.0_-;_-* &quot;-&quot;??_-;_-@_-" sourceLinked="1"/>
        <c:majorTickMark val="out"/>
        <c:minorTickMark val="none"/>
        <c:tickLblPos val="nextTo"/>
        <c:crossAx val="211632804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>
          <a:solidFill>
            <a:schemeClr val="tx1"/>
          </a:solidFill>
          <a:latin typeface="Calibri" panose="020F050202020403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8495188101487297E-2"/>
          <c:y val="3.6881810561609399E-2"/>
          <c:w val="0.923009623797025"/>
          <c:h val="0.842805604873574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'Dados Operacionais'!$A$25</c:f>
              <c:strCache>
                <c:ptCount val="1"/>
                <c:pt idx="0">
                  <c:v>PRESENCIAL  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35BFB7"/>
              </a:solidFill>
            </c:spPr>
            <c:extLst>
              <c:ext xmlns:c16="http://schemas.microsoft.com/office/drawing/2014/chart" uri="{C3380CC4-5D6E-409C-BE32-E72D297353CC}">
                <c16:uniqueId val="{0000000B-B540-4564-A2AB-E0289A35C827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'Dados Operacionais'!$D$24:$L$24</c15:sqref>
                  </c15:fullRef>
                </c:ext>
              </c:extLst>
              <c:f>('Dados Operacionais'!$D$24,'Dados Operacionais'!$H$24,'Dados Operacionais'!$L$24)</c:f>
              <c:strCache>
                <c:ptCount val="3"/>
                <c:pt idx="0">
                  <c:v>2T16</c:v>
                </c:pt>
                <c:pt idx="1">
                  <c:v>2T17</c:v>
                </c:pt>
                <c:pt idx="2">
                  <c:v>2T18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'Dados Operacionais'!$D$25:$L$25</c15:sqref>
                  </c15:fullRef>
                </c:ext>
              </c:extLst>
              <c:f>('Dados Operacionais'!$D$25,'Dados Operacionais'!$H$25,'Dados Operacionais'!$L$25)</c:f>
              <c:numCache>
                <c:formatCode>_-* #,##0.0_-;\-* #,##0.0_-;_-* "-"??_-;_-@_-</c:formatCode>
                <c:ptCount val="3"/>
                <c:pt idx="0">
                  <c:v>672.7</c:v>
                </c:pt>
                <c:pt idx="1">
                  <c:v>751.6</c:v>
                </c:pt>
                <c:pt idx="2">
                  <c:v>799.80000000000007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'Dados Operacionais'!$F$25</c15:sqref>
                  <c15:spPr xmlns:c15="http://schemas.microsoft.com/office/drawing/2012/chart">
                    <a:solidFill>
                      <a:srgbClr val="35BFBA"/>
                    </a:solidFill>
                  </c15:spPr>
                  <c15:invertIfNegative val="0"/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2-B540-4564-A2AB-E0289A35C8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axId val="2116328040"/>
        <c:axId val="2116911848"/>
      </c:barChart>
      <c:catAx>
        <c:axId val="2116328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ysClr val="window" lastClr="FFFFFF">
                <a:lumMod val="75000"/>
              </a:sysClr>
            </a:solidFill>
          </a:ln>
        </c:spPr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pt-BR"/>
          </a:p>
        </c:txPr>
        <c:crossAx val="2116911848"/>
        <c:crosses val="autoZero"/>
        <c:auto val="1"/>
        <c:lblAlgn val="ctr"/>
        <c:lblOffset val="100"/>
        <c:noMultiLvlLbl val="0"/>
      </c:catAx>
      <c:valAx>
        <c:axId val="2116911848"/>
        <c:scaling>
          <c:orientation val="minMax"/>
          <c:min val="400"/>
        </c:scaling>
        <c:delete val="1"/>
        <c:axPos val="l"/>
        <c:numFmt formatCode="_-* #,##0.0_-;\-* #,##0.0_-;_-* &quot;-&quot;??_-;_-@_-" sourceLinked="1"/>
        <c:majorTickMark val="out"/>
        <c:minorTickMark val="none"/>
        <c:tickLblPos val="nextTo"/>
        <c:crossAx val="211632804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>
          <a:solidFill>
            <a:schemeClr val="tx1"/>
          </a:solidFill>
          <a:latin typeface="Calibri" panose="020F050202020403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8495188101487297E-2"/>
          <c:y val="3.6881810561609399E-2"/>
          <c:w val="0.923009623797025"/>
          <c:h val="0.842805604873574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'Dados Operacionais'!$A$28</c:f>
              <c:strCache>
                <c:ptCount val="1"/>
                <c:pt idx="0">
                  <c:v>EAD  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35BFB7"/>
              </a:solidFill>
            </c:spPr>
            <c:extLst>
              <c:ext xmlns:c16="http://schemas.microsoft.com/office/drawing/2014/chart" uri="{C3380CC4-5D6E-409C-BE32-E72D297353CC}">
                <c16:uniqueId val="{00000001-12C6-4A2E-AB6B-83F8DD9C13EC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'Dados Operacionais'!$D$24:$L$24</c15:sqref>
                  </c15:fullRef>
                </c:ext>
              </c:extLst>
              <c:f>('Dados Operacionais'!$D$24,'Dados Operacionais'!$H$24,'Dados Operacionais'!$L$24)</c:f>
              <c:strCache>
                <c:ptCount val="3"/>
                <c:pt idx="0">
                  <c:v>2T16</c:v>
                </c:pt>
                <c:pt idx="1">
                  <c:v>2T17</c:v>
                </c:pt>
                <c:pt idx="2">
                  <c:v>2T18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'Dados Operacionais'!$D$28:$L$28</c15:sqref>
                  </c15:fullRef>
                </c:ext>
              </c:extLst>
              <c:f>('Dados Operacionais'!$D$28,'Dados Operacionais'!$H$28,'Dados Operacionais'!$L$28)</c:f>
              <c:numCache>
                <c:formatCode>_-* #,##0.0_-;\-* #,##0.0_-;_-* "-"??_-;_-@_-</c:formatCode>
                <c:ptCount val="3"/>
                <c:pt idx="0">
                  <c:v>187.17877660515146</c:v>
                </c:pt>
                <c:pt idx="1">
                  <c:v>239.19242590037419</c:v>
                </c:pt>
                <c:pt idx="2">
                  <c:v>273.73217064819517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C6-4A2E-AB6B-83F8DD9C13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axId val="2116328040"/>
        <c:axId val="2116911848"/>
      </c:barChart>
      <c:catAx>
        <c:axId val="2116328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ysClr val="window" lastClr="FFFFFF">
                <a:lumMod val="75000"/>
              </a:sysClr>
            </a:solidFill>
          </a:ln>
        </c:spPr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pt-BR"/>
          </a:p>
        </c:txPr>
        <c:crossAx val="2116911848"/>
        <c:crosses val="autoZero"/>
        <c:auto val="1"/>
        <c:lblAlgn val="ctr"/>
        <c:lblOffset val="100"/>
        <c:noMultiLvlLbl val="0"/>
      </c:catAx>
      <c:valAx>
        <c:axId val="2116911848"/>
        <c:scaling>
          <c:orientation val="minMax"/>
          <c:max val="400"/>
          <c:min val="0"/>
        </c:scaling>
        <c:delete val="1"/>
        <c:axPos val="l"/>
        <c:numFmt formatCode="_-* #,##0.0_-;\-* #,##0.0_-;_-* &quot;-&quot;??_-;_-@_-" sourceLinked="1"/>
        <c:majorTickMark val="out"/>
        <c:minorTickMark val="none"/>
        <c:tickLblPos val="nextTo"/>
        <c:crossAx val="211632804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>
          <a:solidFill>
            <a:schemeClr val="tx1"/>
          </a:solidFill>
          <a:latin typeface="Calibri" panose="020F050202020403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8495188101487297E-2"/>
          <c:y val="3.6881810561609399E-2"/>
          <c:w val="0.923009623797025"/>
          <c:h val="0.842805604873574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'Dados Operacionais'!$A$22</c:f>
              <c:strCache>
                <c:ptCount val="1"/>
                <c:pt idx="0">
                  <c:v>Número de Polos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35BFBA"/>
              </a:solidFill>
            </c:spPr>
            <c:extLst>
              <c:ext xmlns:c16="http://schemas.microsoft.com/office/drawing/2014/chart" uri="{C3380CC4-5D6E-409C-BE32-E72D297353CC}">
                <c16:uniqueId val="{00000001-E65B-48F9-A333-0E1D60B76E3A}"/>
              </c:ext>
            </c:extLst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'Dados Operacionais'!$B$5:$L$5</c15:sqref>
                  </c15:fullRef>
                </c:ext>
              </c:extLst>
              <c:f>('Dados Operacionais'!$D$5,'Dados Operacionais'!$H$5,'Dados Operacionais'!$L$5)</c:f>
              <c:strCache>
                <c:ptCount val="3"/>
                <c:pt idx="0">
                  <c:v>2T16</c:v>
                </c:pt>
                <c:pt idx="1">
                  <c:v>2T17</c:v>
                </c:pt>
                <c:pt idx="2">
                  <c:v>2T18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'Dados Operacionais'!$B$22:$L$22</c15:sqref>
                  </c15:fullRef>
                </c:ext>
              </c:extLst>
              <c:f>('Dados Operacionais'!$D$22,'Dados Operacionais'!$H$22,'Dados Operacionais'!$L$22)</c:f>
              <c:numCache>
                <c:formatCode>_-* #,##0_-;\-* #,##0_-;_-* "-"??_-;_-@_-</c:formatCode>
                <c:ptCount val="3"/>
                <c:pt idx="0">
                  <c:v>197</c:v>
                </c:pt>
                <c:pt idx="1">
                  <c:v>238</c:v>
                </c:pt>
                <c:pt idx="2">
                  <c:v>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5B-48F9-A333-0E1D60B76E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axId val="2116328040"/>
        <c:axId val="2116911848"/>
      </c:barChart>
      <c:catAx>
        <c:axId val="2116328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ysClr val="window" lastClr="FFFFFF">
                <a:lumMod val="75000"/>
              </a:sysClr>
            </a:solidFill>
          </a:ln>
        </c:spPr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pt-BR"/>
          </a:p>
        </c:txPr>
        <c:crossAx val="2116911848"/>
        <c:crosses val="autoZero"/>
        <c:auto val="1"/>
        <c:lblAlgn val="ctr"/>
        <c:lblOffset val="100"/>
        <c:noMultiLvlLbl val="0"/>
      </c:catAx>
      <c:valAx>
        <c:axId val="2116911848"/>
        <c:scaling>
          <c:orientation val="minMax"/>
          <c:min val="0"/>
        </c:scaling>
        <c:delete val="1"/>
        <c:axPos val="l"/>
        <c:numFmt formatCode="_-* #,##0_-;\-* #,##0_-;_-* &quot;-&quot;??_-;_-@_-" sourceLinked="1"/>
        <c:majorTickMark val="out"/>
        <c:minorTickMark val="none"/>
        <c:tickLblPos val="nextTo"/>
        <c:crossAx val="211632804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>
          <a:solidFill>
            <a:schemeClr val="tx1"/>
          </a:solidFill>
          <a:latin typeface="Calibri" panose="020F050202020403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8495188101487297E-2"/>
          <c:y val="3.6881810561609399E-2"/>
          <c:w val="0.90537893474990927"/>
          <c:h val="0.779596029225853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'Demonstração de Resultados'!$A$24</c:f>
              <c:strCache>
                <c:ptCount val="1"/>
                <c:pt idx="0">
                  <c:v>Receita Operacional Líquida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35BFBA"/>
              </a:solidFill>
            </c:spPr>
            <c:extLst>
              <c:ext xmlns:c16="http://schemas.microsoft.com/office/drawing/2014/chart" uri="{C3380CC4-5D6E-409C-BE32-E72D297353CC}">
                <c16:uniqueId val="{00000001-114B-4F8A-91FD-E39393F2A6C1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'Demonstração de Resultados'!$B$12:$N$12</c15:sqref>
                  </c15:fullRef>
                </c:ext>
              </c:extLst>
              <c:f>('Demonstração de Resultados'!$D$12,'Demonstração de Resultados'!$I$12,'Demonstração de Resultados'!$N$12)</c:f>
              <c:strCache>
                <c:ptCount val="3"/>
                <c:pt idx="0">
                  <c:v>2T16</c:v>
                </c:pt>
                <c:pt idx="1">
                  <c:v>2T17</c:v>
                </c:pt>
                <c:pt idx="2">
                  <c:v>2T18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'Demonstração de Resultados'!$B$24:$N$24</c15:sqref>
                  </c15:fullRef>
                </c:ext>
              </c:extLst>
              <c:f>('Demonstração de Resultados'!$D$24,'Demonstração de Resultados'!$I$24,'Demonstração de Resultados'!$N$24)</c:f>
              <c:numCache>
                <c:formatCode>_(* #,##0.0_);_(* \(#,##0.0\);_(* "-"?_);_(@_)</c:formatCode>
                <c:ptCount val="3"/>
                <c:pt idx="0">
                  <c:v>835.3</c:v>
                </c:pt>
                <c:pt idx="1">
                  <c:v>913.4</c:v>
                </c:pt>
                <c:pt idx="2">
                  <c:v>963.7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4B-4F8A-91FD-E39393F2A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axId val="2116328040"/>
        <c:axId val="2116911848"/>
      </c:barChart>
      <c:catAx>
        <c:axId val="2116328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ysClr val="window" lastClr="FFFFFF">
                <a:lumMod val="75000"/>
              </a:sysClr>
            </a:solidFill>
          </a:ln>
        </c:spPr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pt-BR"/>
          </a:p>
        </c:txPr>
        <c:crossAx val="2116911848"/>
        <c:crosses val="autoZero"/>
        <c:auto val="1"/>
        <c:lblAlgn val="ctr"/>
        <c:lblOffset val="100"/>
        <c:noMultiLvlLbl val="0"/>
      </c:catAx>
      <c:valAx>
        <c:axId val="2116911848"/>
        <c:scaling>
          <c:orientation val="minMax"/>
          <c:max val="1100"/>
          <c:min val="400"/>
        </c:scaling>
        <c:delete val="1"/>
        <c:axPos val="l"/>
        <c:numFmt formatCode="_(* #,##0.0_);_(* \(#,##0.0\);_(* &quot;-&quot;?_);_(@_)" sourceLinked="1"/>
        <c:majorTickMark val="out"/>
        <c:minorTickMark val="none"/>
        <c:tickLblPos val="nextTo"/>
        <c:crossAx val="211632804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>
          <a:solidFill>
            <a:schemeClr val="tx1"/>
          </a:solidFill>
          <a:latin typeface="Calibri" panose="020F050202020403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8495188101487297E-2"/>
          <c:y val="3.6881810561609399E-2"/>
          <c:w val="0.90537893474990927"/>
          <c:h val="0.779596029225853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'Demonstração de Resultados'!$A$54</c:f>
              <c:strCache>
                <c:ptCount val="1"/>
                <c:pt idx="0">
                  <c:v>EBITDA Ajustado 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35BFBA"/>
              </a:solidFill>
            </c:spPr>
            <c:extLst>
              <c:ext xmlns:c16="http://schemas.microsoft.com/office/drawing/2014/chart" uri="{C3380CC4-5D6E-409C-BE32-E72D297353CC}">
                <c16:uniqueId val="{00000001-D119-4488-8321-D87FC4D81D03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'Demonstração de Resultados'!$B$12:$N$12</c15:sqref>
                  </c15:fullRef>
                </c:ext>
              </c:extLst>
              <c:f>('Demonstração de Resultados'!$D$12,'Demonstração de Resultados'!$I$12,'Demonstração de Resultados'!$N$12)</c:f>
              <c:strCache>
                <c:ptCount val="3"/>
                <c:pt idx="0">
                  <c:v>2T16</c:v>
                </c:pt>
                <c:pt idx="1">
                  <c:v>2T17</c:v>
                </c:pt>
                <c:pt idx="2">
                  <c:v>2T18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'Demonstração de Resultados'!$B$54:$N$54</c15:sqref>
                  </c15:fullRef>
                </c:ext>
              </c:extLst>
              <c:f>('Demonstração de Resultados'!$D$54,'Demonstração de Resultados'!$I$54,'Demonstração de Resultados'!$N$54)</c:f>
              <c:numCache>
                <c:formatCode>_(* #,##0.0_);_(* \(#,##0.0\);_(* "-"?_);_(@_)</c:formatCode>
                <c:ptCount val="3"/>
                <c:pt idx="0">
                  <c:v>149.4</c:v>
                </c:pt>
                <c:pt idx="1">
                  <c:v>254.7</c:v>
                </c:pt>
                <c:pt idx="2">
                  <c:v>283.47186642998469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19-4488-8321-D87FC4D81D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axId val="2116328040"/>
        <c:axId val="2116911848"/>
      </c:barChart>
      <c:catAx>
        <c:axId val="2116328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ysClr val="window" lastClr="FFFFFF">
                <a:lumMod val="75000"/>
              </a:sysClr>
            </a:solidFill>
          </a:ln>
        </c:spPr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pt-BR"/>
          </a:p>
        </c:txPr>
        <c:crossAx val="2116911848"/>
        <c:crosses val="autoZero"/>
        <c:auto val="1"/>
        <c:lblAlgn val="ctr"/>
        <c:lblOffset val="100"/>
        <c:noMultiLvlLbl val="0"/>
      </c:catAx>
      <c:valAx>
        <c:axId val="2116911848"/>
        <c:scaling>
          <c:orientation val="minMax"/>
          <c:max val="400"/>
          <c:min val="0"/>
        </c:scaling>
        <c:delete val="1"/>
        <c:axPos val="l"/>
        <c:numFmt formatCode="_(* #,##0.0_);_(* \(#,##0.0\);_(* &quot;-&quot;?_);_(@_)" sourceLinked="1"/>
        <c:majorTickMark val="out"/>
        <c:minorTickMark val="none"/>
        <c:tickLblPos val="nextTo"/>
        <c:crossAx val="211632804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>
          <a:solidFill>
            <a:schemeClr val="tx1"/>
          </a:solidFill>
          <a:latin typeface="Calibri" panose="020F050202020403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8495188101487297E-2"/>
          <c:y val="3.6881810561609399E-2"/>
          <c:w val="0.90537893474990927"/>
          <c:h val="0.779596029225853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'Demonstração de Resultados'!$A$55</c:f>
              <c:strCache>
                <c:ptCount val="1"/>
                <c:pt idx="0">
                  <c:v>Margem EBITDA Ajustada 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35BFBA"/>
              </a:solidFill>
            </c:spPr>
            <c:extLst>
              <c:ext xmlns:c16="http://schemas.microsoft.com/office/drawing/2014/chart" uri="{C3380CC4-5D6E-409C-BE32-E72D297353CC}">
                <c16:uniqueId val="{00000001-68AB-4D65-AC99-030916C87F2B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28CDDF13-3774-4627-9C66-FF1BD60D6FF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68AB-4D65-AC99-030916C87F2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F21E440A-5FAC-4051-8EFB-6895BA4C1247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68AB-4D65-AC99-030916C87F2B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29,4%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8AB-4D65-AC99-030916C87F2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'Demonstração de Resultados'!$B$12:$N$12</c15:sqref>
                  </c15:fullRef>
                </c:ext>
              </c:extLst>
              <c:f>('Demonstração de Resultados'!$D$12,'Demonstração de Resultados'!$I$12,'Demonstração de Resultados'!$N$12)</c:f>
              <c:strCache>
                <c:ptCount val="3"/>
                <c:pt idx="0">
                  <c:v>2T16</c:v>
                </c:pt>
                <c:pt idx="1">
                  <c:v>2T17</c:v>
                </c:pt>
                <c:pt idx="2">
                  <c:v>2T18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'Demonstração de Resultados'!$B$55:$N$55</c15:sqref>
                  </c15:fullRef>
                </c:ext>
              </c:extLst>
              <c:f>('Demonstração de Resultados'!$D$55,'Demonstração de Resultados'!$I$55,'Demonstração de Resultados'!$N$55)</c:f>
              <c:numCache>
                <c:formatCode>0.0%</c:formatCode>
                <c:ptCount val="3"/>
                <c:pt idx="0">
                  <c:v>0.1788309264071383</c:v>
                </c:pt>
                <c:pt idx="1">
                  <c:v>0.27769058302359828</c:v>
                </c:pt>
                <c:pt idx="2">
                  <c:v>0.2941343678483872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'Demonstração de Resultados'!$C$55:$N$55</c15:f>
                <c15:dlblRangeCache>
                  <c:ptCount val="12"/>
                  <c:pt idx="0">
                    <c:v>25,0%</c:v>
                  </c:pt>
                  <c:pt idx="1">
                    <c:v>17,9%</c:v>
                  </c:pt>
                  <c:pt idx="2">
                    <c:v>26,6%</c:v>
                  </c:pt>
                  <c:pt idx="3">
                    <c:v>15,9%</c:v>
                  </c:pt>
                  <c:pt idx="4">
                    <c:v>21,3%</c:v>
                  </c:pt>
                  <c:pt idx="5">
                    <c:v>26,4%</c:v>
                  </c:pt>
                  <c:pt idx="6">
                    <c:v>27,8%</c:v>
                  </c:pt>
                  <c:pt idx="7">
                    <c:v>27,8%</c:v>
                  </c:pt>
                  <c:pt idx="8">
                    <c:v>28,4%</c:v>
                  </c:pt>
                  <c:pt idx="9">
                    <c:v>27,6%</c:v>
                  </c:pt>
                  <c:pt idx="10">
                    <c:v>35,3%</c:v>
                  </c:pt>
                  <c:pt idx="11">
                    <c:v>29,4%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2-68AB-4D65-AC99-030916C87F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axId val="2116328040"/>
        <c:axId val="2116911848"/>
      </c:barChart>
      <c:catAx>
        <c:axId val="2116328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ysClr val="window" lastClr="FFFFFF">
                <a:lumMod val="75000"/>
              </a:sysClr>
            </a:solidFill>
          </a:ln>
        </c:spPr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pt-BR"/>
          </a:p>
        </c:txPr>
        <c:crossAx val="2116911848"/>
        <c:crosses val="autoZero"/>
        <c:auto val="1"/>
        <c:lblAlgn val="ctr"/>
        <c:lblOffset val="100"/>
        <c:noMultiLvlLbl val="0"/>
      </c:catAx>
      <c:valAx>
        <c:axId val="2116911848"/>
        <c:scaling>
          <c:orientation val="minMax"/>
          <c:max val="0.35000000000000003"/>
          <c:min val="0.1"/>
        </c:scaling>
        <c:delete val="1"/>
        <c:axPos val="l"/>
        <c:numFmt formatCode="0.00%" sourceLinked="0"/>
        <c:majorTickMark val="out"/>
        <c:minorTickMark val="none"/>
        <c:tickLblPos val="nextTo"/>
        <c:crossAx val="211632804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400">
          <a:solidFill>
            <a:schemeClr val="tx1"/>
          </a:solidFill>
          <a:latin typeface="Calibri" panose="020F050202020403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Dados Operacionais'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hyperlink" Target="#'Fluxo de Caixa'!A1"/><Relationship Id="rId5" Type="http://schemas.openxmlformats.org/officeDocument/2006/relationships/hyperlink" Target="#'Balan&#231;o Patrimonial'!A1"/><Relationship Id="rId4" Type="http://schemas.openxmlformats.org/officeDocument/2006/relationships/hyperlink" Target="#'Demonstra&#231;&#227;o de Resultados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hyperlink" Target="#Capa!A1"/><Relationship Id="rId1" Type="http://schemas.openxmlformats.org/officeDocument/2006/relationships/image" Target="../media/image2.png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apa!A1"/><Relationship Id="rId1" Type="http://schemas.openxmlformats.org/officeDocument/2006/relationships/chart" Target="../charts/chart5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Capa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Capa!A1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10583</xdr:colOff>
      <xdr:row>7</xdr:row>
      <xdr:rowOff>61837</xdr:rowOff>
    </xdr:from>
    <xdr:to>
      <xdr:col>16</xdr:col>
      <xdr:colOff>508000</xdr:colOff>
      <xdr:row>23</xdr:row>
      <xdr:rowOff>20120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DA58B921-6C6C-4BA4-A4B5-696F52F887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624"/>
        <a:stretch/>
      </xdr:blipFill>
      <xdr:spPr>
        <a:xfrm>
          <a:off x="10583" y="1395337"/>
          <a:ext cx="9895417" cy="3006283"/>
        </a:xfrm>
        <a:prstGeom prst="rect">
          <a:avLst/>
        </a:prstGeom>
      </xdr:spPr>
    </xdr:pic>
    <xdr:clientData/>
  </xdr:twoCellAnchor>
  <xdr:twoCellAnchor editAs="oneCell">
    <xdr:from>
      <xdr:col>12</xdr:col>
      <xdr:colOff>603250</xdr:colOff>
      <xdr:row>1</xdr:row>
      <xdr:rowOff>42334</xdr:rowOff>
    </xdr:from>
    <xdr:to>
      <xdr:col>16</xdr:col>
      <xdr:colOff>39060</xdr:colOff>
      <xdr:row>4</xdr:row>
      <xdr:rowOff>21167</xdr:rowOff>
    </xdr:to>
    <xdr:pic>
      <xdr:nvPicPr>
        <xdr:cNvPr id="3" name="Picture 2" descr="C:\Users\173548\Documents\1.PwC\1.CLIENTES\2014\Estacio\logo-estacio-horizontal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69250" y="232834"/>
          <a:ext cx="1891143" cy="5503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242359</xdr:colOff>
      <xdr:row>2</xdr:row>
      <xdr:rowOff>10583</xdr:rowOff>
    </xdr:from>
    <xdr:to>
      <xdr:col>6</xdr:col>
      <xdr:colOff>183583</xdr:colOff>
      <xdr:row>4</xdr:row>
      <xdr:rowOff>169333</xdr:rowOff>
    </xdr:to>
    <xdr:sp macro="" textlink="">
      <xdr:nvSpPr>
        <xdr:cNvPr id="4" name="Retângulo Arredondado 3">
          <a:hlinkClick xmlns:r="http://schemas.openxmlformats.org/officeDocument/2006/relationships" r:id="rId3"/>
        </xdr:cNvPr>
        <xdr:cNvSpPr/>
      </xdr:nvSpPr>
      <xdr:spPr>
        <a:xfrm>
          <a:off x="432859" y="391583"/>
          <a:ext cx="3010391" cy="539750"/>
        </a:xfrm>
        <a:prstGeom prst="roundRect">
          <a:avLst/>
        </a:prstGeom>
        <a:solidFill>
          <a:schemeClr val="tx2"/>
        </a:solidFill>
        <a:ln>
          <a:solidFill>
            <a:schemeClr val="tx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2000" b="1"/>
            <a:t>Dados</a:t>
          </a:r>
          <a:r>
            <a:rPr lang="pt-BR" sz="2000" b="1" baseline="0"/>
            <a:t> Operacionais</a:t>
          </a:r>
          <a:endParaRPr lang="pt-BR" sz="1100" b="1"/>
        </a:p>
      </xdr:txBody>
    </xdr:sp>
    <xdr:clientData/>
  </xdr:twoCellAnchor>
  <xdr:twoCellAnchor>
    <xdr:from>
      <xdr:col>6</xdr:col>
      <xdr:colOff>311151</xdr:colOff>
      <xdr:row>2</xdr:row>
      <xdr:rowOff>14816</xdr:rowOff>
    </xdr:from>
    <xdr:to>
      <xdr:col>11</xdr:col>
      <xdr:colOff>589984</xdr:colOff>
      <xdr:row>4</xdr:row>
      <xdr:rowOff>173566</xdr:rowOff>
    </xdr:to>
    <xdr:sp macro="" textlink="">
      <xdr:nvSpPr>
        <xdr:cNvPr id="6" name="Retângulo Arredondado 5">
          <a:hlinkClick xmlns:r="http://schemas.openxmlformats.org/officeDocument/2006/relationships" r:id="rId4"/>
        </xdr:cNvPr>
        <xdr:cNvSpPr/>
      </xdr:nvSpPr>
      <xdr:spPr>
        <a:xfrm>
          <a:off x="3570818" y="395816"/>
          <a:ext cx="3347999" cy="539750"/>
        </a:xfrm>
        <a:prstGeom prst="roundRect">
          <a:avLst/>
        </a:prstGeom>
        <a:solidFill>
          <a:schemeClr val="tx2"/>
        </a:solidFill>
        <a:ln>
          <a:solidFill>
            <a:schemeClr val="tx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r>
            <a:rPr lang="pt-BR" sz="2000" b="1">
              <a:solidFill>
                <a:schemeClr val="lt1"/>
              </a:solidFill>
              <a:latin typeface="+mn-lt"/>
              <a:ea typeface="+mn-ea"/>
              <a:cs typeface="+mn-cs"/>
            </a:rPr>
            <a:t>Demonstração de Resultados </a:t>
          </a:r>
        </a:p>
      </xdr:txBody>
    </xdr:sp>
    <xdr:clientData/>
  </xdr:twoCellAnchor>
  <xdr:twoCellAnchor>
    <xdr:from>
      <xdr:col>1</xdr:col>
      <xdr:colOff>245534</xdr:colOff>
      <xdr:row>5</xdr:row>
      <xdr:rowOff>88900</xdr:rowOff>
    </xdr:from>
    <xdr:to>
      <xdr:col>6</xdr:col>
      <xdr:colOff>177233</xdr:colOff>
      <xdr:row>8</xdr:row>
      <xdr:rowOff>57150</xdr:rowOff>
    </xdr:to>
    <xdr:sp macro="" textlink="">
      <xdr:nvSpPr>
        <xdr:cNvPr id="9" name="Retângulo Arredondado 8">
          <a:hlinkClick xmlns:r="http://schemas.openxmlformats.org/officeDocument/2006/relationships" r:id="rId5"/>
        </xdr:cNvPr>
        <xdr:cNvSpPr/>
      </xdr:nvSpPr>
      <xdr:spPr>
        <a:xfrm>
          <a:off x="436034" y="1041400"/>
          <a:ext cx="3000866" cy="539750"/>
        </a:xfrm>
        <a:prstGeom prst="roundRect">
          <a:avLst/>
        </a:prstGeom>
        <a:solidFill>
          <a:schemeClr val="tx2"/>
        </a:solidFill>
        <a:ln>
          <a:solidFill>
            <a:schemeClr val="tx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2000" b="1"/>
            <a:t>Balanço Patrimonial</a:t>
          </a:r>
          <a:endParaRPr lang="pt-BR" sz="1100" b="1"/>
        </a:p>
      </xdr:txBody>
    </xdr:sp>
    <xdr:clientData/>
  </xdr:twoCellAnchor>
  <xdr:twoCellAnchor>
    <xdr:from>
      <xdr:col>6</xdr:col>
      <xdr:colOff>304801</xdr:colOff>
      <xdr:row>5</xdr:row>
      <xdr:rowOff>93133</xdr:rowOff>
    </xdr:from>
    <xdr:to>
      <xdr:col>11</xdr:col>
      <xdr:colOff>583634</xdr:colOff>
      <xdr:row>8</xdr:row>
      <xdr:rowOff>61383</xdr:rowOff>
    </xdr:to>
    <xdr:sp macro="" textlink="">
      <xdr:nvSpPr>
        <xdr:cNvPr id="10" name="Retângulo Arredondado 9">
          <a:hlinkClick xmlns:r="http://schemas.openxmlformats.org/officeDocument/2006/relationships" r:id="rId6"/>
        </xdr:cNvPr>
        <xdr:cNvSpPr/>
      </xdr:nvSpPr>
      <xdr:spPr>
        <a:xfrm>
          <a:off x="3564468" y="1045633"/>
          <a:ext cx="3347999" cy="539750"/>
        </a:xfrm>
        <a:prstGeom prst="roundRect">
          <a:avLst/>
        </a:prstGeom>
        <a:solidFill>
          <a:schemeClr val="tx2"/>
        </a:solidFill>
        <a:ln>
          <a:solidFill>
            <a:schemeClr val="tx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r>
            <a:rPr lang="pt-BR" sz="2000" b="1">
              <a:solidFill>
                <a:schemeClr val="lt1"/>
              </a:solidFill>
              <a:latin typeface="+mn-lt"/>
              <a:ea typeface="+mn-ea"/>
              <a:cs typeface="+mn-cs"/>
            </a:rPr>
            <a:t>Fluxo de Caixa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471489</xdr:colOff>
      <xdr:row>26</xdr:row>
      <xdr:rowOff>45239</xdr:rowOff>
    </xdr:from>
    <xdr:to>
      <xdr:col>21</xdr:col>
      <xdr:colOff>89832</xdr:colOff>
      <xdr:row>28</xdr:row>
      <xdr:rowOff>116677</xdr:rowOff>
    </xdr:to>
    <xdr:cxnSp macro="">
      <xdr:nvCxnSpPr>
        <xdr:cNvPr id="19" name="Conector reto 18"/>
        <xdr:cNvCxnSpPr/>
      </xdr:nvCxnSpPr>
      <xdr:spPr>
        <a:xfrm flipV="1">
          <a:off x="13627895" y="5176833"/>
          <a:ext cx="1440000" cy="452438"/>
        </a:xfrm>
        <a:prstGeom prst="line">
          <a:avLst/>
        </a:prstGeom>
        <a:ln>
          <a:solidFill>
            <a:schemeClr val="tx2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552451</xdr:colOff>
      <xdr:row>24</xdr:row>
      <xdr:rowOff>90482</xdr:rowOff>
    </xdr:from>
    <xdr:to>
      <xdr:col>16</xdr:col>
      <xdr:colOff>170795</xdr:colOff>
      <xdr:row>26</xdr:row>
      <xdr:rowOff>161920</xdr:rowOff>
    </xdr:to>
    <xdr:cxnSp macro="">
      <xdr:nvCxnSpPr>
        <xdr:cNvPr id="22" name="Conector reto 21"/>
        <xdr:cNvCxnSpPr/>
      </xdr:nvCxnSpPr>
      <xdr:spPr>
        <a:xfrm flipV="1">
          <a:off x="10672764" y="4841076"/>
          <a:ext cx="1440000" cy="452438"/>
        </a:xfrm>
        <a:prstGeom prst="line">
          <a:avLst/>
        </a:prstGeom>
        <a:ln>
          <a:solidFill>
            <a:schemeClr val="tx2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438151</xdr:colOff>
      <xdr:row>10</xdr:row>
      <xdr:rowOff>190496</xdr:rowOff>
    </xdr:from>
    <xdr:to>
      <xdr:col>21</xdr:col>
      <xdr:colOff>56494</xdr:colOff>
      <xdr:row>13</xdr:row>
      <xdr:rowOff>71434</xdr:rowOff>
    </xdr:to>
    <xdr:cxnSp macro="">
      <xdr:nvCxnSpPr>
        <xdr:cNvPr id="16" name="Conector reto 15"/>
        <xdr:cNvCxnSpPr/>
      </xdr:nvCxnSpPr>
      <xdr:spPr>
        <a:xfrm flipV="1">
          <a:off x="13594557" y="2155027"/>
          <a:ext cx="1440000" cy="452438"/>
        </a:xfrm>
        <a:prstGeom prst="line">
          <a:avLst/>
        </a:prstGeom>
        <a:ln>
          <a:solidFill>
            <a:schemeClr val="tx2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511969</xdr:colOff>
      <xdr:row>9</xdr:row>
      <xdr:rowOff>109534</xdr:rowOff>
    </xdr:from>
    <xdr:to>
      <xdr:col>16</xdr:col>
      <xdr:colOff>130313</xdr:colOff>
      <xdr:row>11</xdr:row>
      <xdr:rowOff>180972</xdr:rowOff>
    </xdr:to>
    <xdr:cxnSp macro="">
      <xdr:nvCxnSpPr>
        <xdr:cNvPr id="10" name="Conector reto 9"/>
        <xdr:cNvCxnSpPr/>
      </xdr:nvCxnSpPr>
      <xdr:spPr>
        <a:xfrm flipV="1">
          <a:off x="10632282" y="1883565"/>
          <a:ext cx="1440000" cy="452438"/>
        </a:xfrm>
        <a:prstGeom prst="line">
          <a:avLst/>
        </a:prstGeom>
        <a:ln>
          <a:solidFill>
            <a:schemeClr val="tx2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10</xdr:col>
      <xdr:colOff>47624</xdr:colOff>
      <xdr:row>0</xdr:row>
      <xdr:rowOff>169522</xdr:rowOff>
    </xdr:from>
    <xdr:to>
      <xdr:col>11</xdr:col>
      <xdr:colOff>690562</xdr:colOff>
      <xdr:row>2</xdr:row>
      <xdr:rowOff>183507</xdr:rowOff>
    </xdr:to>
    <xdr:pic>
      <xdr:nvPicPr>
        <xdr:cNvPr id="3" name="Picture 2" descr="C:\Users\173548\Documents\1.PwC\1.CLIENTES\2014\Estacio\logo-estacio-horizontal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31968" y="169522"/>
          <a:ext cx="1357313" cy="3949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154782</xdr:colOff>
      <xdr:row>0</xdr:row>
      <xdr:rowOff>130969</xdr:rowOff>
    </xdr:from>
    <xdr:to>
      <xdr:col>0</xdr:col>
      <xdr:colOff>916782</xdr:colOff>
      <xdr:row>2</xdr:row>
      <xdr:rowOff>83344</xdr:rowOff>
    </xdr:to>
    <xdr:sp macro="" textlink="">
      <xdr:nvSpPr>
        <xdr:cNvPr id="4" name="Retângulo Arredondado 3">
          <a:hlinkClick xmlns:r="http://schemas.openxmlformats.org/officeDocument/2006/relationships" r:id="rId2"/>
        </xdr:cNvPr>
        <xdr:cNvSpPr/>
      </xdr:nvSpPr>
      <xdr:spPr>
        <a:xfrm>
          <a:off x="154782" y="130969"/>
          <a:ext cx="762000" cy="333375"/>
        </a:xfrm>
        <a:prstGeom prst="roundRect">
          <a:avLst/>
        </a:prstGeom>
        <a:solidFill>
          <a:schemeClr val="tx2"/>
        </a:solidFill>
        <a:ln>
          <a:solidFill>
            <a:schemeClr val="tx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600" b="1"/>
            <a:t>Voltar</a:t>
          </a:r>
        </a:p>
      </xdr:txBody>
    </xdr:sp>
    <xdr:clientData/>
  </xdr:twoCellAnchor>
  <xdr:twoCellAnchor>
    <xdr:from>
      <xdr:col>12</xdr:col>
      <xdr:colOff>404818</xdr:colOff>
      <xdr:row>5</xdr:row>
      <xdr:rowOff>11906</xdr:rowOff>
    </xdr:from>
    <xdr:to>
      <xdr:col>17</xdr:col>
      <xdr:colOff>202406</xdr:colOff>
      <xdr:row>16</xdr:row>
      <xdr:rowOff>107156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392907</xdr:colOff>
      <xdr:row>20</xdr:row>
      <xdr:rowOff>47624</xdr:rowOff>
    </xdr:from>
    <xdr:to>
      <xdr:col>17</xdr:col>
      <xdr:colOff>297657</xdr:colOff>
      <xdr:row>32</xdr:row>
      <xdr:rowOff>71439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321467</xdr:colOff>
      <xdr:row>20</xdr:row>
      <xdr:rowOff>71437</xdr:rowOff>
    </xdr:from>
    <xdr:to>
      <xdr:col>22</xdr:col>
      <xdr:colOff>250031</xdr:colOff>
      <xdr:row>32</xdr:row>
      <xdr:rowOff>71437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321468</xdr:colOff>
      <xdr:row>5</xdr:row>
      <xdr:rowOff>11906</xdr:rowOff>
    </xdr:from>
    <xdr:to>
      <xdr:col>22</xdr:col>
      <xdr:colOff>119057</xdr:colOff>
      <xdr:row>16</xdr:row>
      <xdr:rowOff>107156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7327</xdr:colOff>
      <xdr:row>11</xdr:row>
      <xdr:rowOff>7327</xdr:rowOff>
    </xdr:from>
    <xdr:to>
      <xdr:col>14</xdr:col>
      <xdr:colOff>316889</xdr:colOff>
      <xdr:row>11</xdr:row>
      <xdr:rowOff>150205</xdr:rowOff>
    </xdr:to>
    <xdr:sp macro="" textlink="">
      <xdr:nvSpPr>
        <xdr:cNvPr id="13" name="Retângulo Arredondado 12"/>
        <xdr:cNvSpPr/>
      </xdr:nvSpPr>
      <xdr:spPr>
        <a:xfrm>
          <a:off x="10777904" y="2161442"/>
          <a:ext cx="309562" cy="142878"/>
        </a:xfrm>
        <a:prstGeom prst="roundRect">
          <a:avLst/>
        </a:prstGeom>
        <a:solidFill>
          <a:schemeClr val="bg1"/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13</xdr:col>
      <xdr:colOff>543524</xdr:colOff>
      <xdr:row>10</xdr:row>
      <xdr:rowOff>185170</xdr:rowOff>
    </xdr:from>
    <xdr:to>
      <xdr:col>14</xdr:col>
      <xdr:colOff>436365</xdr:colOff>
      <xdr:row>11</xdr:row>
      <xdr:rowOff>161356</xdr:rowOff>
    </xdr:to>
    <xdr:sp macro="" textlink="">
      <xdr:nvSpPr>
        <xdr:cNvPr id="14" name="CaixaDeTexto 13"/>
        <xdr:cNvSpPr txBox="1"/>
      </xdr:nvSpPr>
      <xdr:spPr>
        <a:xfrm>
          <a:off x="10709297" y="2150784"/>
          <a:ext cx="498977" cy="1666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pt-BR" sz="800" b="1">
              <a:solidFill>
                <a:schemeClr val="tx2">
                  <a:lumMod val="75000"/>
                </a:schemeClr>
              </a:solidFill>
            </a:rPr>
            <a:t>+ 0,8%</a:t>
          </a:r>
        </a:p>
      </xdr:txBody>
    </xdr:sp>
    <xdr:clientData/>
  </xdr:twoCellAnchor>
  <xdr:twoCellAnchor>
    <xdr:from>
      <xdr:col>15</xdr:col>
      <xdr:colOff>269630</xdr:colOff>
      <xdr:row>9</xdr:row>
      <xdr:rowOff>130419</xdr:rowOff>
    </xdr:from>
    <xdr:to>
      <xdr:col>15</xdr:col>
      <xdr:colOff>579192</xdr:colOff>
      <xdr:row>10</xdr:row>
      <xdr:rowOff>82797</xdr:rowOff>
    </xdr:to>
    <xdr:sp macro="" textlink="">
      <xdr:nvSpPr>
        <xdr:cNvPr id="15" name="Retângulo Arredondado 14"/>
        <xdr:cNvSpPr/>
      </xdr:nvSpPr>
      <xdr:spPr>
        <a:xfrm>
          <a:off x="11648342" y="1903534"/>
          <a:ext cx="309562" cy="142878"/>
        </a:xfrm>
        <a:prstGeom prst="roundRect">
          <a:avLst/>
        </a:prstGeom>
        <a:solidFill>
          <a:schemeClr val="bg1"/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18</xdr:col>
      <xdr:colOff>540727</xdr:colOff>
      <xdr:row>12</xdr:row>
      <xdr:rowOff>88289</xdr:rowOff>
    </xdr:from>
    <xdr:to>
      <xdr:col>19</xdr:col>
      <xdr:colOff>243070</xdr:colOff>
      <xdr:row>13</xdr:row>
      <xdr:rowOff>40667</xdr:rowOff>
    </xdr:to>
    <xdr:sp macro="" textlink="">
      <xdr:nvSpPr>
        <xdr:cNvPr id="17" name="Retângulo Arredondado 16"/>
        <xdr:cNvSpPr/>
      </xdr:nvSpPr>
      <xdr:spPr>
        <a:xfrm>
          <a:off x="13697133" y="2433820"/>
          <a:ext cx="309562" cy="142878"/>
        </a:xfrm>
        <a:prstGeom prst="roundRect">
          <a:avLst/>
        </a:prstGeom>
        <a:solidFill>
          <a:schemeClr val="bg1"/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20</xdr:col>
      <xdr:colOff>195811</xdr:colOff>
      <xdr:row>11</xdr:row>
      <xdr:rowOff>20881</xdr:rowOff>
    </xdr:from>
    <xdr:to>
      <xdr:col>20</xdr:col>
      <xdr:colOff>505373</xdr:colOff>
      <xdr:row>11</xdr:row>
      <xdr:rowOff>163759</xdr:rowOff>
    </xdr:to>
    <xdr:sp macro="" textlink="">
      <xdr:nvSpPr>
        <xdr:cNvPr id="18" name="Retângulo Arredondado 17"/>
        <xdr:cNvSpPr/>
      </xdr:nvSpPr>
      <xdr:spPr>
        <a:xfrm>
          <a:off x="14566655" y="2175912"/>
          <a:ext cx="309562" cy="142878"/>
        </a:xfrm>
        <a:prstGeom prst="roundRect">
          <a:avLst/>
        </a:prstGeom>
        <a:solidFill>
          <a:schemeClr val="bg1"/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18</xdr:col>
      <xdr:colOff>574065</xdr:colOff>
      <xdr:row>27</xdr:row>
      <xdr:rowOff>133532</xdr:rowOff>
    </xdr:from>
    <xdr:to>
      <xdr:col>19</xdr:col>
      <xdr:colOff>276408</xdr:colOff>
      <xdr:row>28</xdr:row>
      <xdr:rowOff>85910</xdr:rowOff>
    </xdr:to>
    <xdr:sp macro="" textlink="">
      <xdr:nvSpPr>
        <xdr:cNvPr id="20" name="Retângulo Arredondado 19"/>
        <xdr:cNvSpPr/>
      </xdr:nvSpPr>
      <xdr:spPr>
        <a:xfrm>
          <a:off x="13730471" y="5455626"/>
          <a:ext cx="309562" cy="142878"/>
        </a:xfrm>
        <a:prstGeom prst="roundRect">
          <a:avLst/>
        </a:prstGeom>
        <a:solidFill>
          <a:schemeClr val="bg1"/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20</xdr:col>
      <xdr:colOff>270279</xdr:colOff>
      <xdr:row>26</xdr:row>
      <xdr:rowOff>40146</xdr:rowOff>
    </xdr:from>
    <xdr:to>
      <xdr:col>20</xdr:col>
      <xdr:colOff>579841</xdr:colOff>
      <xdr:row>26</xdr:row>
      <xdr:rowOff>183024</xdr:rowOff>
    </xdr:to>
    <xdr:sp macro="" textlink="">
      <xdr:nvSpPr>
        <xdr:cNvPr id="21" name="Retângulo Arredondado 20"/>
        <xdr:cNvSpPr/>
      </xdr:nvSpPr>
      <xdr:spPr>
        <a:xfrm>
          <a:off x="14679006" y="5174987"/>
          <a:ext cx="309562" cy="142878"/>
        </a:xfrm>
        <a:prstGeom prst="roundRect">
          <a:avLst/>
        </a:prstGeom>
        <a:solidFill>
          <a:schemeClr val="bg1"/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14</xdr:col>
      <xdr:colOff>47809</xdr:colOff>
      <xdr:row>25</xdr:row>
      <xdr:rowOff>178775</xdr:rowOff>
    </xdr:from>
    <xdr:to>
      <xdr:col>14</xdr:col>
      <xdr:colOff>357371</xdr:colOff>
      <xdr:row>26</xdr:row>
      <xdr:rowOff>131153</xdr:rowOff>
    </xdr:to>
    <xdr:sp macro="" textlink="">
      <xdr:nvSpPr>
        <xdr:cNvPr id="23" name="Retângulo Arredondado 22"/>
        <xdr:cNvSpPr/>
      </xdr:nvSpPr>
      <xdr:spPr>
        <a:xfrm>
          <a:off x="10775340" y="5119869"/>
          <a:ext cx="309562" cy="142878"/>
        </a:xfrm>
        <a:prstGeom prst="roundRect">
          <a:avLst/>
        </a:prstGeom>
        <a:solidFill>
          <a:schemeClr val="bg1"/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15</xdr:col>
      <xdr:colOff>333924</xdr:colOff>
      <xdr:row>24</xdr:row>
      <xdr:rowOff>111367</xdr:rowOff>
    </xdr:from>
    <xdr:to>
      <xdr:col>16</xdr:col>
      <xdr:colOff>36267</xdr:colOff>
      <xdr:row>25</xdr:row>
      <xdr:rowOff>63745</xdr:rowOff>
    </xdr:to>
    <xdr:sp macro="" textlink="">
      <xdr:nvSpPr>
        <xdr:cNvPr id="24" name="Retângulo Arredondado 23"/>
        <xdr:cNvSpPr/>
      </xdr:nvSpPr>
      <xdr:spPr>
        <a:xfrm>
          <a:off x="11668674" y="4861961"/>
          <a:ext cx="309562" cy="142878"/>
        </a:xfrm>
        <a:prstGeom prst="roundRect">
          <a:avLst/>
        </a:prstGeom>
        <a:solidFill>
          <a:schemeClr val="bg1"/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15</xdr:col>
      <xdr:colOff>202489</xdr:colOff>
      <xdr:row>9</xdr:row>
      <xdr:rowOff>122558</xdr:rowOff>
    </xdr:from>
    <xdr:to>
      <xdr:col>16</xdr:col>
      <xdr:colOff>95329</xdr:colOff>
      <xdr:row>10</xdr:row>
      <xdr:rowOff>98744</xdr:rowOff>
    </xdr:to>
    <xdr:sp macro="" textlink="">
      <xdr:nvSpPr>
        <xdr:cNvPr id="25" name="CaixaDeTexto 24"/>
        <xdr:cNvSpPr txBox="1"/>
      </xdr:nvSpPr>
      <xdr:spPr>
        <a:xfrm>
          <a:off x="11580534" y="1897672"/>
          <a:ext cx="498977" cy="1666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pt-BR" sz="800" b="1">
              <a:solidFill>
                <a:schemeClr val="tx2">
                  <a:lumMod val="75000"/>
                </a:schemeClr>
              </a:solidFill>
            </a:rPr>
            <a:t>+ 3,4%</a:t>
          </a:r>
        </a:p>
      </xdr:txBody>
    </xdr:sp>
    <xdr:clientData/>
  </xdr:twoCellAnchor>
  <xdr:twoCellAnchor>
    <xdr:from>
      <xdr:col>18</xdr:col>
      <xdr:colOff>462128</xdr:colOff>
      <xdr:row>12</xdr:row>
      <xdr:rowOff>86456</xdr:rowOff>
    </xdr:from>
    <xdr:to>
      <xdr:col>19</xdr:col>
      <xdr:colOff>354969</xdr:colOff>
      <xdr:row>13</xdr:row>
      <xdr:rowOff>62642</xdr:rowOff>
    </xdr:to>
    <xdr:sp macro="" textlink="">
      <xdr:nvSpPr>
        <xdr:cNvPr id="26" name="CaixaDeTexto 25"/>
        <xdr:cNvSpPr txBox="1"/>
      </xdr:nvSpPr>
      <xdr:spPr>
        <a:xfrm>
          <a:off x="13658583" y="2433070"/>
          <a:ext cx="498977" cy="1666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pt-BR" sz="800" b="1">
              <a:solidFill>
                <a:schemeClr val="tx2">
                  <a:lumMod val="75000"/>
                </a:schemeClr>
              </a:solidFill>
            </a:rPr>
            <a:t>+20,8%</a:t>
          </a:r>
        </a:p>
      </xdr:txBody>
    </xdr:sp>
    <xdr:clientData/>
  </xdr:twoCellAnchor>
  <xdr:twoCellAnchor>
    <xdr:from>
      <xdr:col>20</xdr:col>
      <xdr:colOff>103643</xdr:colOff>
      <xdr:row>11</xdr:row>
      <xdr:rowOff>13719</xdr:rowOff>
    </xdr:from>
    <xdr:to>
      <xdr:col>20</xdr:col>
      <xdr:colOff>602620</xdr:colOff>
      <xdr:row>11</xdr:row>
      <xdr:rowOff>180405</xdr:rowOff>
    </xdr:to>
    <xdr:sp macro="" textlink="">
      <xdr:nvSpPr>
        <xdr:cNvPr id="27" name="CaixaDeTexto 26"/>
        <xdr:cNvSpPr txBox="1"/>
      </xdr:nvSpPr>
      <xdr:spPr>
        <a:xfrm>
          <a:off x="14512370" y="2169833"/>
          <a:ext cx="498977" cy="1666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pt-BR" sz="800" b="1">
              <a:solidFill>
                <a:schemeClr val="tx2">
                  <a:lumMod val="75000"/>
                </a:schemeClr>
              </a:solidFill>
            </a:rPr>
            <a:t>+89,5%</a:t>
          </a:r>
        </a:p>
      </xdr:txBody>
    </xdr:sp>
    <xdr:clientData/>
  </xdr:twoCellAnchor>
  <xdr:twoCellAnchor>
    <xdr:from>
      <xdr:col>13</xdr:col>
      <xdr:colOff>583356</xdr:colOff>
      <xdr:row>25</xdr:row>
      <xdr:rowOff>181706</xdr:rowOff>
    </xdr:from>
    <xdr:to>
      <xdr:col>14</xdr:col>
      <xdr:colOff>476197</xdr:colOff>
      <xdr:row>26</xdr:row>
      <xdr:rowOff>157892</xdr:rowOff>
    </xdr:to>
    <xdr:sp macro="" textlink="">
      <xdr:nvSpPr>
        <xdr:cNvPr id="28" name="CaixaDeTexto 27"/>
        <xdr:cNvSpPr txBox="1"/>
      </xdr:nvSpPr>
      <xdr:spPr>
        <a:xfrm>
          <a:off x="10749129" y="5126047"/>
          <a:ext cx="498977" cy="1666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pt-BR" sz="800" b="1">
              <a:solidFill>
                <a:schemeClr val="tx2">
                  <a:lumMod val="75000"/>
                </a:schemeClr>
              </a:solidFill>
            </a:rPr>
            <a:t>+11,7%</a:t>
          </a:r>
        </a:p>
      </xdr:txBody>
    </xdr:sp>
    <xdr:clientData/>
  </xdr:twoCellAnchor>
  <xdr:twoCellAnchor>
    <xdr:from>
      <xdr:col>18</xdr:col>
      <xdr:colOff>493301</xdr:colOff>
      <xdr:row>27</xdr:row>
      <xdr:rowOff>126288</xdr:rowOff>
    </xdr:from>
    <xdr:to>
      <xdr:col>19</xdr:col>
      <xdr:colOff>386142</xdr:colOff>
      <xdr:row>28</xdr:row>
      <xdr:rowOff>102474</xdr:rowOff>
    </xdr:to>
    <xdr:sp macro="" textlink="">
      <xdr:nvSpPr>
        <xdr:cNvPr id="29" name="CaixaDeTexto 28"/>
        <xdr:cNvSpPr txBox="1"/>
      </xdr:nvSpPr>
      <xdr:spPr>
        <a:xfrm>
          <a:off x="13689756" y="5451629"/>
          <a:ext cx="498977" cy="1666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pt-BR" sz="800" b="1">
              <a:solidFill>
                <a:schemeClr val="tx2">
                  <a:lumMod val="75000"/>
                </a:schemeClr>
              </a:solidFill>
            </a:rPr>
            <a:t>+27,8%</a:t>
          </a:r>
        </a:p>
      </xdr:txBody>
    </xdr:sp>
    <xdr:clientData/>
  </xdr:twoCellAnchor>
  <xdr:twoCellAnchor>
    <xdr:from>
      <xdr:col>15</xdr:col>
      <xdr:colOff>268166</xdr:colOff>
      <xdr:row>24</xdr:row>
      <xdr:rowOff>108970</xdr:rowOff>
    </xdr:from>
    <xdr:to>
      <xdr:col>16</xdr:col>
      <xdr:colOff>161006</xdr:colOff>
      <xdr:row>25</xdr:row>
      <xdr:rowOff>85156</xdr:rowOff>
    </xdr:to>
    <xdr:sp macro="" textlink="">
      <xdr:nvSpPr>
        <xdr:cNvPr id="30" name="CaixaDeTexto 29"/>
        <xdr:cNvSpPr txBox="1"/>
      </xdr:nvSpPr>
      <xdr:spPr>
        <a:xfrm>
          <a:off x="11646211" y="4862811"/>
          <a:ext cx="498977" cy="1666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pt-BR" sz="800" b="1">
              <a:solidFill>
                <a:schemeClr val="tx2">
                  <a:lumMod val="75000"/>
                </a:schemeClr>
              </a:solidFill>
            </a:rPr>
            <a:t>+ 6,4%</a:t>
          </a:r>
        </a:p>
      </xdr:txBody>
    </xdr:sp>
    <xdr:clientData/>
  </xdr:twoCellAnchor>
  <xdr:twoCellAnchor>
    <xdr:from>
      <xdr:col>20</xdr:col>
      <xdr:colOff>186770</xdr:colOff>
      <xdr:row>26</xdr:row>
      <xdr:rowOff>36234</xdr:rowOff>
    </xdr:from>
    <xdr:to>
      <xdr:col>21</xdr:col>
      <xdr:colOff>79610</xdr:colOff>
      <xdr:row>27</xdr:row>
      <xdr:rowOff>12420</xdr:rowOff>
    </xdr:to>
    <xdr:sp macro="" textlink="">
      <xdr:nvSpPr>
        <xdr:cNvPr id="31" name="CaixaDeTexto 30"/>
        <xdr:cNvSpPr txBox="1"/>
      </xdr:nvSpPr>
      <xdr:spPr>
        <a:xfrm>
          <a:off x="14595497" y="5171075"/>
          <a:ext cx="498977" cy="1666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pt-BR" sz="800" b="1">
              <a:solidFill>
                <a:schemeClr val="tx2">
                  <a:lumMod val="75000"/>
                </a:schemeClr>
              </a:solidFill>
            </a:rPr>
            <a:t>+14,4%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309563</xdr:colOff>
      <xdr:row>4</xdr:row>
      <xdr:rowOff>119062</xdr:rowOff>
    </xdr:from>
    <xdr:to>
      <xdr:col>3</xdr:col>
      <xdr:colOff>832781</xdr:colOff>
      <xdr:row>7</xdr:row>
      <xdr:rowOff>0</xdr:rowOff>
    </xdr:to>
    <xdr:cxnSp macro="">
      <xdr:nvCxnSpPr>
        <xdr:cNvPr id="21" name="Conector reto 20"/>
        <xdr:cNvCxnSpPr/>
      </xdr:nvCxnSpPr>
      <xdr:spPr>
        <a:xfrm flipV="1">
          <a:off x="3798094" y="881062"/>
          <a:ext cx="1440000" cy="452438"/>
        </a:xfrm>
        <a:prstGeom prst="line">
          <a:avLst/>
        </a:prstGeom>
        <a:ln>
          <a:solidFill>
            <a:schemeClr val="tx2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345281</xdr:colOff>
      <xdr:row>2</xdr:row>
      <xdr:rowOff>47625</xdr:rowOff>
    </xdr:from>
    <xdr:to>
      <xdr:col>4</xdr:col>
      <xdr:colOff>833440</xdr:colOff>
      <xdr:row>10</xdr:row>
      <xdr:rowOff>130969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33338</xdr:colOff>
      <xdr:row>5</xdr:row>
      <xdr:rowOff>104774</xdr:rowOff>
    </xdr:from>
    <xdr:to>
      <xdr:col>7</xdr:col>
      <xdr:colOff>592275</xdr:colOff>
      <xdr:row>7</xdr:row>
      <xdr:rowOff>176212</xdr:rowOff>
    </xdr:to>
    <xdr:cxnSp macro="">
      <xdr:nvCxnSpPr>
        <xdr:cNvPr id="43" name="Conector reto 42"/>
        <xdr:cNvCxnSpPr/>
      </xdr:nvCxnSpPr>
      <xdr:spPr>
        <a:xfrm flipV="1">
          <a:off x="7188994" y="1057274"/>
          <a:ext cx="1440000" cy="452438"/>
        </a:xfrm>
        <a:prstGeom prst="line">
          <a:avLst/>
        </a:prstGeom>
        <a:ln>
          <a:solidFill>
            <a:schemeClr val="tx2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404813</xdr:colOff>
      <xdr:row>6</xdr:row>
      <xdr:rowOff>35716</xdr:rowOff>
    </xdr:from>
    <xdr:to>
      <xdr:col>2</xdr:col>
      <xdr:colOff>714375</xdr:colOff>
      <xdr:row>6</xdr:row>
      <xdr:rowOff>178594</xdr:rowOff>
    </xdr:to>
    <xdr:sp macro="" textlink="">
      <xdr:nvSpPr>
        <xdr:cNvPr id="24" name="Retângulo Arredondado 23"/>
        <xdr:cNvSpPr/>
      </xdr:nvSpPr>
      <xdr:spPr>
        <a:xfrm>
          <a:off x="3893344" y="1178716"/>
          <a:ext cx="309562" cy="142878"/>
        </a:xfrm>
        <a:prstGeom prst="roundRect">
          <a:avLst/>
        </a:prstGeom>
        <a:solidFill>
          <a:schemeClr val="bg1"/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154782</xdr:colOff>
      <xdr:row>0</xdr:row>
      <xdr:rowOff>130969</xdr:rowOff>
    </xdr:from>
    <xdr:to>
      <xdr:col>0</xdr:col>
      <xdr:colOff>916782</xdr:colOff>
      <xdr:row>2</xdr:row>
      <xdr:rowOff>83344</xdr:rowOff>
    </xdr:to>
    <xdr:sp macro="" textlink="">
      <xdr:nvSpPr>
        <xdr:cNvPr id="4" name="Retângulo Arredondado 3">
          <a:hlinkClick xmlns:r="http://schemas.openxmlformats.org/officeDocument/2006/relationships" r:id="rId2"/>
        </xdr:cNvPr>
        <xdr:cNvSpPr/>
      </xdr:nvSpPr>
      <xdr:spPr>
        <a:xfrm>
          <a:off x="154782" y="130969"/>
          <a:ext cx="762000" cy="333375"/>
        </a:xfrm>
        <a:prstGeom prst="roundRect">
          <a:avLst/>
        </a:prstGeom>
        <a:solidFill>
          <a:schemeClr val="tx2"/>
        </a:solidFill>
        <a:ln>
          <a:solidFill>
            <a:schemeClr val="tx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600" b="1"/>
            <a:t>Voltar</a:t>
          </a:r>
        </a:p>
      </xdr:txBody>
    </xdr:sp>
    <xdr:clientData/>
  </xdr:twoCellAnchor>
  <xdr:twoCellAnchor editAs="oneCell">
    <xdr:from>
      <xdr:col>13</xdr:col>
      <xdr:colOff>59530</xdr:colOff>
      <xdr:row>1</xdr:row>
      <xdr:rowOff>11907</xdr:rowOff>
    </xdr:from>
    <xdr:to>
      <xdr:col>14</xdr:col>
      <xdr:colOff>500062</xdr:colOff>
      <xdr:row>3</xdr:row>
      <xdr:rowOff>25892</xdr:rowOff>
    </xdr:to>
    <xdr:pic>
      <xdr:nvPicPr>
        <xdr:cNvPr id="5" name="Picture 2" descr="C:\Users\173548\Documents\1.PwC\1.CLIENTES\2014\Estacio\logo-estacio-horizontal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61218" y="202407"/>
          <a:ext cx="1357313" cy="3949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107157</xdr:colOff>
      <xdr:row>2</xdr:row>
      <xdr:rowOff>47625</xdr:rowOff>
    </xdr:from>
    <xdr:to>
      <xdr:col>8</xdr:col>
      <xdr:colOff>583406</xdr:colOff>
      <xdr:row>10</xdr:row>
      <xdr:rowOff>130969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809625</xdr:colOff>
      <xdr:row>2</xdr:row>
      <xdr:rowOff>47626</xdr:rowOff>
    </xdr:from>
    <xdr:to>
      <xdr:col>12</xdr:col>
      <xdr:colOff>369094</xdr:colOff>
      <xdr:row>10</xdr:row>
      <xdr:rowOff>130970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333377</xdr:colOff>
      <xdr:row>6</xdr:row>
      <xdr:rowOff>23815</xdr:rowOff>
    </xdr:from>
    <xdr:to>
      <xdr:col>2</xdr:col>
      <xdr:colOff>833436</xdr:colOff>
      <xdr:row>7</xdr:row>
      <xdr:rowOff>1</xdr:rowOff>
    </xdr:to>
    <xdr:sp macro="" textlink="">
      <xdr:nvSpPr>
        <xdr:cNvPr id="22" name="CaixaDeTexto 21"/>
        <xdr:cNvSpPr txBox="1"/>
      </xdr:nvSpPr>
      <xdr:spPr>
        <a:xfrm>
          <a:off x="3821908" y="1166815"/>
          <a:ext cx="500059" cy="1666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pt-BR" sz="800" b="1">
              <a:solidFill>
                <a:schemeClr val="tx2">
                  <a:lumMod val="75000"/>
                </a:schemeClr>
              </a:solidFill>
            </a:rPr>
            <a:t>+ 9,3%</a:t>
          </a:r>
        </a:p>
      </xdr:txBody>
    </xdr:sp>
    <xdr:clientData/>
  </xdr:twoCellAnchor>
  <xdr:twoCellAnchor>
    <xdr:from>
      <xdr:col>3</xdr:col>
      <xdr:colOff>426239</xdr:colOff>
      <xdr:row>4</xdr:row>
      <xdr:rowOff>128585</xdr:rowOff>
    </xdr:from>
    <xdr:to>
      <xdr:col>3</xdr:col>
      <xdr:colOff>735801</xdr:colOff>
      <xdr:row>5</xdr:row>
      <xdr:rowOff>80963</xdr:rowOff>
    </xdr:to>
    <xdr:sp macro="" textlink="">
      <xdr:nvSpPr>
        <xdr:cNvPr id="42" name="Retângulo Arredondado 41"/>
        <xdr:cNvSpPr/>
      </xdr:nvSpPr>
      <xdr:spPr>
        <a:xfrm>
          <a:off x="4831552" y="890585"/>
          <a:ext cx="309562" cy="142878"/>
        </a:xfrm>
        <a:prstGeom prst="roundRect">
          <a:avLst/>
        </a:prstGeom>
        <a:solidFill>
          <a:schemeClr val="bg1"/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6</xdr:col>
      <xdr:colOff>128588</xdr:colOff>
      <xdr:row>7</xdr:row>
      <xdr:rowOff>21428</xdr:rowOff>
    </xdr:from>
    <xdr:to>
      <xdr:col>6</xdr:col>
      <xdr:colOff>438150</xdr:colOff>
      <xdr:row>7</xdr:row>
      <xdr:rowOff>164306</xdr:rowOff>
    </xdr:to>
    <xdr:sp macro="" textlink="">
      <xdr:nvSpPr>
        <xdr:cNvPr id="44" name="Retângulo Arredondado 43"/>
        <xdr:cNvSpPr/>
      </xdr:nvSpPr>
      <xdr:spPr>
        <a:xfrm>
          <a:off x="7284244" y="1354928"/>
          <a:ext cx="309562" cy="142878"/>
        </a:xfrm>
        <a:prstGeom prst="roundRect">
          <a:avLst/>
        </a:prstGeom>
        <a:solidFill>
          <a:schemeClr val="bg1"/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7</xdr:col>
      <xdr:colOff>185733</xdr:colOff>
      <xdr:row>5</xdr:row>
      <xdr:rowOff>114297</xdr:rowOff>
    </xdr:from>
    <xdr:to>
      <xdr:col>7</xdr:col>
      <xdr:colOff>495295</xdr:colOff>
      <xdr:row>6</xdr:row>
      <xdr:rowOff>66675</xdr:rowOff>
    </xdr:to>
    <xdr:sp macro="" textlink="">
      <xdr:nvSpPr>
        <xdr:cNvPr id="45" name="Retângulo Arredondado 44"/>
        <xdr:cNvSpPr/>
      </xdr:nvSpPr>
      <xdr:spPr>
        <a:xfrm>
          <a:off x="8222452" y="1066797"/>
          <a:ext cx="309562" cy="142878"/>
        </a:xfrm>
        <a:prstGeom prst="roundRect">
          <a:avLst/>
        </a:prstGeom>
        <a:solidFill>
          <a:schemeClr val="bg1"/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9</xdr:col>
      <xdr:colOff>733426</xdr:colOff>
      <xdr:row>5</xdr:row>
      <xdr:rowOff>78580</xdr:rowOff>
    </xdr:from>
    <xdr:to>
      <xdr:col>11</xdr:col>
      <xdr:colOff>339863</xdr:colOff>
      <xdr:row>7</xdr:row>
      <xdr:rowOff>150018</xdr:rowOff>
    </xdr:to>
    <xdr:cxnSp macro="">
      <xdr:nvCxnSpPr>
        <xdr:cNvPr id="46" name="Conector reto 45"/>
        <xdr:cNvCxnSpPr/>
      </xdr:nvCxnSpPr>
      <xdr:spPr>
        <a:xfrm flipV="1">
          <a:off x="10603707" y="1031080"/>
          <a:ext cx="1440000" cy="452438"/>
        </a:xfrm>
        <a:prstGeom prst="line">
          <a:avLst/>
        </a:prstGeom>
        <a:ln>
          <a:solidFill>
            <a:schemeClr val="tx2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828676</xdr:colOff>
      <xdr:row>6</xdr:row>
      <xdr:rowOff>185734</xdr:rowOff>
    </xdr:from>
    <xdr:to>
      <xdr:col>10</xdr:col>
      <xdr:colOff>221456</xdr:colOff>
      <xdr:row>7</xdr:row>
      <xdr:rowOff>138112</xdr:rowOff>
    </xdr:to>
    <xdr:sp macro="" textlink="">
      <xdr:nvSpPr>
        <xdr:cNvPr id="47" name="Retângulo Arredondado 46"/>
        <xdr:cNvSpPr/>
      </xdr:nvSpPr>
      <xdr:spPr>
        <a:xfrm>
          <a:off x="10698957" y="1328734"/>
          <a:ext cx="309562" cy="142878"/>
        </a:xfrm>
        <a:prstGeom prst="roundRect">
          <a:avLst/>
        </a:prstGeom>
        <a:solidFill>
          <a:schemeClr val="bg1"/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10</xdr:col>
      <xdr:colOff>850102</xdr:colOff>
      <xdr:row>5</xdr:row>
      <xdr:rowOff>88103</xdr:rowOff>
    </xdr:from>
    <xdr:to>
      <xdr:col>11</xdr:col>
      <xdr:colOff>242883</xdr:colOff>
      <xdr:row>6</xdr:row>
      <xdr:rowOff>40481</xdr:rowOff>
    </xdr:to>
    <xdr:sp macro="" textlink="">
      <xdr:nvSpPr>
        <xdr:cNvPr id="48" name="Retângulo Arredondado 47"/>
        <xdr:cNvSpPr/>
      </xdr:nvSpPr>
      <xdr:spPr>
        <a:xfrm>
          <a:off x="11637165" y="1040603"/>
          <a:ext cx="309562" cy="142878"/>
        </a:xfrm>
        <a:prstGeom prst="roundRect">
          <a:avLst/>
        </a:prstGeom>
        <a:solidFill>
          <a:schemeClr val="bg1"/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</xdr:col>
      <xdr:colOff>354807</xdr:colOff>
      <xdr:row>4</xdr:row>
      <xdr:rowOff>126209</xdr:rowOff>
    </xdr:from>
    <xdr:to>
      <xdr:col>3</xdr:col>
      <xdr:colOff>854866</xdr:colOff>
      <xdr:row>5</xdr:row>
      <xdr:rowOff>102395</xdr:rowOff>
    </xdr:to>
    <xdr:sp macro="" textlink="">
      <xdr:nvSpPr>
        <xdr:cNvPr id="49" name="CaixaDeTexto 48"/>
        <xdr:cNvSpPr txBox="1"/>
      </xdr:nvSpPr>
      <xdr:spPr>
        <a:xfrm>
          <a:off x="4755357" y="888209"/>
          <a:ext cx="500059" cy="1666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pt-BR" sz="800" b="1">
              <a:solidFill>
                <a:schemeClr val="tx2">
                  <a:lumMod val="75000"/>
                </a:schemeClr>
              </a:solidFill>
            </a:rPr>
            <a:t>+ 5,5%</a:t>
          </a:r>
        </a:p>
      </xdr:txBody>
    </xdr:sp>
    <xdr:clientData/>
  </xdr:twoCellAnchor>
  <xdr:twoCellAnchor>
    <xdr:from>
      <xdr:col>6</xdr:col>
      <xdr:colOff>49213</xdr:colOff>
      <xdr:row>7</xdr:row>
      <xdr:rowOff>9527</xdr:rowOff>
    </xdr:from>
    <xdr:to>
      <xdr:col>6</xdr:col>
      <xdr:colOff>549272</xdr:colOff>
      <xdr:row>7</xdr:row>
      <xdr:rowOff>176213</xdr:rowOff>
    </xdr:to>
    <xdr:sp macro="" textlink="">
      <xdr:nvSpPr>
        <xdr:cNvPr id="50" name="CaixaDeTexto 49"/>
        <xdr:cNvSpPr txBox="1"/>
      </xdr:nvSpPr>
      <xdr:spPr>
        <a:xfrm>
          <a:off x="7185026" y="1343027"/>
          <a:ext cx="500059" cy="1666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pt-BR" sz="780" b="1">
              <a:solidFill>
                <a:schemeClr val="tx2">
                  <a:lumMod val="75000"/>
                </a:schemeClr>
              </a:solidFill>
            </a:rPr>
            <a:t>+70,5%</a:t>
          </a:r>
        </a:p>
      </xdr:txBody>
    </xdr:sp>
    <xdr:clientData/>
  </xdr:twoCellAnchor>
  <xdr:twoCellAnchor>
    <xdr:from>
      <xdr:col>7</xdr:col>
      <xdr:colOff>108739</xdr:colOff>
      <xdr:row>5</xdr:row>
      <xdr:rowOff>93660</xdr:rowOff>
    </xdr:from>
    <xdr:to>
      <xdr:col>7</xdr:col>
      <xdr:colOff>685006</xdr:colOff>
      <xdr:row>6</xdr:row>
      <xdr:rowOff>100806</xdr:rowOff>
    </xdr:to>
    <xdr:sp macro="" textlink="">
      <xdr:nvSpPr>
        <xdr:cNvPr id="51" name="CaixaDeTexto 50"/>
        <xdr:cNvSpPr txBox="1"/>
      </xdr:nvSpPr>
      <xdr:spPr>
        <a:xfrm>
          <a:off x="8145458" y="1046160"/>
          <a:ext cx="576267" cy="1976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pt-BR" sz="780" b="1">
              <a:solidFill>
                <a:schemeClr val="tx2">
                  <a:lumMod val="75000"/>
                </a:schemeClr>
              </a:solidFill>
            </a:rPr>
            <a:t>+11,3%</a:t>
          </a:r>
        </a:p>
      </xdr:txBody>
    </xdr:sp>
    <xdr:clientData/>
  </xdr:twoCellAnchor>
  <xdr:twoCellAnchor>
    <xdr:from>
      <xdr:col>9</xdr:col>
      <xdr:colOff>762779</xdr:colOff>
      <xdr:row>6</xdr:row>
      <xdr:rowOff>179388</xdr:rowOff>
    </xdr:from>
    <xdr:to>
      <xdr:col>10</xdr:col>
      <xdr:colOff>346056</xdr:colOff>
      <xdr:row>7</xdr:row>
      <xdr:rowOff>155574</xdr:rowOff>
    </xdr:to>
    <xdr:sp macro="" textlink="">
      <xdr:nvSpPr>
        <xdr:cNvPr id="52" name="CaixaDeTexto 51"/>
        <xdr:cNvSpPr txBox="1"/>
      </xdr:nvSpPr>
      <xdr:spPr>
        <a:xfrm>
          <a:off x="10633060" y="1322388"/>
          <a:ext cx="500059" cy="1666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pt-BR" sz="780" b="1">
              <a:solidFill>
                <a:schemeClr val="tx2">
                  <a:lumMod val="75000"/>
                </a:schemeClr>
              </a:solidFill>
            </a:rPr>
            <a:t>+9,9pp</a:t>
          </a:r>
        </a:p>
      </xdr:txBody>
    </xdr:sp>
    <xdr:clientData/>
  </xdr:twoCellAnchor>
  <xdr:twoCellAnchor>
    <xdr:from>
      <xdr:col>10</xdr:col>
      <xdr:colOff>776277</xdr:colOff>
      <xdr:row>5</xdr:row>
      <xdr:rowOff>73824</xdr:rowOff>
    </xdr:from>
    <xdr:to>
      <xdr:col>11</xdr:col>
      <xdr:colOff>359555</xdr:colOff>
      <xdr:row>6</xdr:row>
      <xdr:rowOff>50010</xdr:rowOff>
    </xdr:to>
    <xdr:sp macro="" textlink="">
      <xdr:nvSpPr>
        <xdr:cNvPr id="53" name="CaixaDeTexto 52"/>
        <xdr:cNvSpPr txBox="1"/>
      </xdr:nvSpPr>
      <xdr:spPr>
        <a:xfrm>
          <a:off x="11563340" y="1026324"/>
          <a:ext cx="500059" cy="1666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pt-BR" sz="780" b="1">
              <a:solidFill>
                <a:schemeClr val="tx2">
                  <a:lumMod val="75000"/>
                </a:schemeClr>
              </a:solidFill>
            </a:rPr>
            <a:t>+1,6pp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154782</xdr:colOff>
      <xdr:row>0</xdr:row>
      <xdr:rowOff>130969</xdr:rowOff>
    </xdr:from>
    <xdr:to>
      <xdr:col>0</xdr:col>
      <xdr:colOff>916782</xdr:colOff>
      <xdr:row>2</xdr:row>
      <xdr:rowOff>83344</xdr:rowOff>
    </xdr:to>
    <xdr:sp macro="" textlink="">
      <xdr:nvSpPr>
        <xdr:cNvPr id="4" name="Retângulo Arredondado 3">
          <a:hlinkClick xmlns:r="http://schemas.openxmlformats.org/officeDocument/2006/relationships" r:id="rId1"/>
        </xdr:cNvPr>
        <xdr:cNvSpPr/>
      </xdr:nvSpPr>
      <xdr:spPr>
        <a:xfrm>
          <a:off x="154782" y="130969"/>
          <a:ext cx="762000" cy="333375"/>
        </a:xfrm>
        <a:prstGeom prst="roundRect">
          <a:avLst/>
        </a:prstGeom>
        <a:solidFill>
          <a:schemeClr val="tx2"/>
        </a:solidFill>
        <a:ln>
          <a:solidFill>
            <a:schemeClr val="tx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600" b="1"/>
            <a:t>Voltar</a:t>
          </a:r>
        </a:p>
      </xdr:txBody>
    </xdr:sp>
    <xdr:clientData/>
  </xdr:twoCellAnchor>
  <xdr:twoCellAnchor editAs="oneCell">
    <xdr:from>
      <xdr:col>10</xdr:col>
      <xdr:colOff>404813</xdr:colOff>
      <xdr:row>1</xdr:row>
      <xdr:rowOff>11906</xdr:rowOff>
    </xdr:from>
    <xdr:to>
      <xdr:col>11</xdr:col>
      <xdr:colOff>833439</xdr:colOff>
      <xdr:row>3</xdr:row>
      <xdr:rowOff>25891</xdr:rowOff>
    </xdr:to>
    <xdr:pic>
      <xdr:nvPicPr>
        <xdr:cNvPr id="5" name="Picture 2" descr="C:\Users\173548\Documents\1.PwC\1.CLIENTES\2014\Estacio\logo-estacio-horizontal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37282" y="202406"/>
          <a:ext cx="1357313" cy="3949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443178</xdr:colOff>
      <xdr:row>1</xdr:row>
      <xdr:rowOff>21098</xdr:rowOff>
    </xdr:from>
    <xdr:to>
      <xdr:col>7</xdr:col>
      <xdr:colOff>535781</xdr:colOff>
      <xdr:row>3</xdr:row>
      <xdr:rowOff>26335</xdr:rowOff>
    </xdr:to>
    <xdr:pic>
      <xdr:nvPicPr>
        <xdr:cNvPr id="2" name="Picture 2" descr="C:\Users\173548\Documents\1.PwC\1.CLIENTES\2014\Estacio\logo-estacio-horizontal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5022" y="211598"/>
          <a:ext cx="1330853" cy="3862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168011</xdr:colOff>
      <xdr:row>1</xdr:row>
      <xdr:rowOff>13229</xdr:rowOff>
    </xdr:from>
    <xdr:to>
      <xdr:col>0</xdr:col>
      <xdr:colOff>930011</xdr:colOff>
      <xdr:row>2</xdr:row>
      <xdr:rowOff>156104</xdr:rowOff>
    </xdr:to>
    <xdr:sp macro="" textlink="">
      <xdr:nvSpPr>
        <xdr:cNvPr id="3" name="Retângulo Arredondado 2">
          <a:hlinkClick xmlns:r="http://schemas.openxmlformats.org/officeDocument/2006/relationships" r:id="rId2"/>
        </xdr:cNvPr>
        <xdr:cNvSpPr/>
      </xdr:nvSpPr>
      <xdr:spPr>
        <a:xfrm>
          <a:off x="168011" y="203729"/>
          <a:ext cx="762000" cy="333375"/>
        </a:xfrm>
        <a:prstGeom prst="roundRect">
          <a:avLst/>
        </a:prstGeom>
        <a:solidFill>
          <a:schemeClr val="tx2"/>
        </a:solidFill>
        <a:ln>
          <a:solidFill>
            <a:schemeClr val="tx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600" b="1"/>
            <a:t>Voltar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RI\DIVULGA&#199;&#195;O%20DE%20RESULTADOS\2017\Consolidada%20RI_Dados%20Financeiros.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ulia.gregolin/AppData/Local/Microsoft/Windows/INetCache/Content.Outlook/F3BKRXSW/Consolidada%20RI_Dados%20Financeiros%202T_02.08%20(00000002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RI\DIVULGA&#199;&#195;O%20DE%20RESULTADOS\Consolidada%20RI_Dados%20Financeir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Rótulos"/>
      <sheetName val="Dashboard"/>
      <sheetName val="Gráficos"/>
      <sheetName val="Lâmina DRE"/>
      <sheetName val="DRE Controladoria"/>
      <sheetName val="ImputDRE"/>
      <sheetName val="Ebitda Comparável"/>
      <sheetName val="Saída DRE"/>
      <sheetName val="Ind Financeiros"/>
      <sheetName val="Saída Outras tabelas"/>
      <sheetName val="Bridge Receita"/>
      <sheetName val="CR e PMR"/>
      <sheetName val="Balanço Controladoria"/>
      <sheetName val="Input Balanço"/>
      <sheetName val="Saída Balanço"/>
      <sheetName val="Capitalização e Caixa"/>
      <sheetName val="Resultado Financeiro"/>
      <sheetName val="Aging"/>
      <sheetName val="Fluxo de Caixa CVM"/>
      <sheetName val="FCO"/>
      <sheetName val="CAPEX"/>
      <sheetName val="DRE"/>
      <sheetName val="Indice_Capa"/>
      <sheetName val="RI_DRE"/>
      <sheetName val="RI_KPIs"/>
      <sheetName val="RI_Receita"/>
      <sheetName val="RI_CSP"/>
      <sheetName val="RI_Despesas"/>
      <sheetName val="DRE Adquiridas"/>
      <sheetName val="DRE UniSEB"/>
      <sheetName val="DRE BU Impressão"/>
    </sheetNames>
    <sheetDataSet>
      <sheetData sheetId="0" refreshError="1"/>
      <sheetData sheetId="1">
        <row r="4">
          <cell r="B4" t="str">
            <v>Rótulos</v>
          </cell>
        </row>
        <row r="5">
          <cell r="B5" t="str">
            <v>1T</v>
          </cell>
          <cell r="C5" t="str">
            <v>1T</v>
          </cell>
          <cell r="D5" t="str">
            <v>1Q</v>
          </cell>
        </row>
        <row r="6">
          <cell r="B6" t="str">
            <v>2T</v>
          </cell>
          <cell r="C6" t="str">
            <v>2T</v>
          </cell>
          <cell r="D6" t="str">
            <v>2Q</v>
          </cell>
        </row>
        <row r="7">
          <cell r="B7" t="str">
            <v>3T</v>
          </cell>
          <cell r="C7" t="str">
            <v>3T</v>
          </cell>
          <cell r="D7" t="str">
            <v>3Q</v>
          </cell>
        </row>
        <row r="8">
          <cell r="B8" t="str">
            <v>4T</v>
          </cell>
          <cell r="C8" t="str">
            <v>4T</v>
          </cell>
          <cell r="D8" t="str">
            <v>4Q</v>
          </cell>
        </row>
        <row r="9">
          <cell r="B9" t="str">
            <v>Unid.</v>
          </cell>
          <cell r="C9" t="str">
            <v>Em R$ milhões</v>
          </cell>
          <cell r="D9" t="str">
            <v>R$ MM</v>
          </cell>
        </row>
        <row r="10">
          <cell r="B10" t="str">
            <v>Tipo</v>
          </cell>
          <cell r="C10" t="str">
            <v>Consolidado</v>
          </cell>
          <cell r="D10" t="str">
            <v>Consolidated</v>
          </cell>
        </row>
        <row r="11">
          <cell r="B11" t="str">
            <v>Var.</v>
          </cell>
          <cell r="C11" t="str">
            <v>Variação</v>
          </cell>
          <cell r="D11" t="str">
            <v>Change</v>
          </cell>
        </row>
        <row r="12">
          <cell r="B12" t="str">
            <v>Unid.1</v>
          </cell>
          <cell r="C12" t="str">
            <v xml:space="preserve">  Indicadores Financeiros (R$ milhões)</v>
          </cell>
          <cell r="D12" t="str">
            <v>Financial Highlights (R$ million)</v>
          </cell>
        </row>
        <row r="13">
          <cell r="B13" t="str">
            <v>Unid.2</v>
          </cell>
          <cell r="C13" t="str">
            <v>% em relação à receita operacional líquida recorrente</v>
          </cell>
          <cell r="D13" t="str">
            <v>% of Recurring Net Operating Revenue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Rótulos"/>
      <sheetName val="Menu2"/>
      <sheetName val="DREControl."/>
      <sheetName val="ImputDRE"/>
      <sheetName val="EbitdaAjust."/>
      <sheetName val="Dashboard"/>
      <sheetName val="Comparável 4T17"/>
      <sheetName val="SaídaDRE"/>
      <sheetName val="SaídaDRE_BU"/>
      <sheetName val="DRE BU Controladoria"/>
      <sheetName val="SaídaOutrasTabelas"/>
      <sheetName val="Ind Financeiros"/>
      <sheetName val="BridgeROL"/>
      <sheetName val="CR e PMR"/>
      <sheetName val="PAR e DIS"/>
      <sheetName val="Aging"/>
      <sheetName val="Balanço Controladoria"/>
      <sheetName val="Input Balanço"/>
      <sheetName val="Saída Balanço"/>
      <sheetName val="Capitalização e Caixa"/>
      <sheetName val="Resultado Financeiro"/>
      <sheetName val="Planilha4"/>
      <sheetName val="CAPEX"/>
      <sheetName val="RI_DRE"/>
      <sheetName val="RI_KPIs"/>
      <sheetName val="RI_Receita"/>
      <sheetName val="RI_CSP"/>
      <sheetName val="RI_Despesas"/>
      <sheetName val="Gráficos"/>
      <sheetName val="DRE Adquiridas"/>
      <sheetName val="DRE UniSEB"/>
    </sheetNames>
    <sheetDataSet>
      <sheetData sheetId="0"/>
      <sheetData sheetId="1">
        <row r="4">
          <cell r="B4" t="str">
            <v>Rótulos</v>
          </cell>
        </row>
        <row r="5">
          <cell r="B5" t="str">
            <v>1T</v>
          </cell>
          <cell r="C5" t="str">
            <v>1T</v>
          </cell>
          <cell r="D5" t="str">
            <v>1Q</v>
          </cell>
        </row>
        <row r="6">
          <cell r="B6" t="str">
            <v>2T</v>
          </cell>
          <cell r="C6" t="str">
            <v>2T</v>
          </cell>
          <cell r="D6" t="str">
            <v>2Q</v>
          </cell>
        </row>
        <row r="7">
          <cell r="B7" t="str">
            <v>3T</v>
          </cell>
          <cell r="C7" t="str">
            <v>3T</v>
          </cell>
          <cell r="D7" t="str">
            <v>3Q</v>
          </cell>
        </row>
        <row r="8">
          <cell r="B8" t="str">
            <v>4T</v>
          </cell>
          <cell r="C8" t="str">
            <v>4T</v>
          </cell>
          <cell r="D8" t="str">
            <v>4Q</v>
          </cell>
        </row>
        <row r="9">
          <cell r="B9" t="str">
            <v>Unid.</v>
          </cell>
          <cell r="C9" t="str">
            <v>Em R$ milhões</v>
          </cell>
          <cell r="D9" t="str">
            <v>R$ MM</v>
          </cell>
        </row>
        <row r="10">
          <cell r="B10" t="str">
            <v>Tipo</v>
          </cell>
          <cell r="C10" t="str">
            <v>Consolidado</v>
          </cell>
          <cell r="D10" t="str">
            <v>Consolidated</v>
          </cell>
        </row>
        <row r="11">
          <cell r="B11" t="str">
            <v>Var.</v>
          </cell>
          <cell r="C11" t="str">
            <v>Variação</v>
          </cell>
          <cell r="D11" t="str">
            <v>Change</v>
          </cell>
        </row>
        <row r="12">
          <cell r="B12" t="str">
            <v>Unid.1</v>
          </cell>
          <cell r="C12" t="str">
            <v xml:space="preserve">  Indicadores Financeiros (R$ milhões)</v>
          </cell>
          <cell r="D12" t="str">
            <v>Financial Highlights (R$ million)</v>
          </cell>
        </row>
        <row r="13">
          <cell r="B13" t="str">
            <v>Unid.2</v>
          </cell>
          <cell r="C13" t="str">
            <v>% em relação à receita operacional líquida recorrente</v>
          </cell>
          <cell r="D13" t="str">
            <v>% of Recurring Net Operating Revenue</v>
          </cell>
        </row>
        <row r="17">
          <cell r="B17">
            <v>1</v>
          </cell>
          <cell r="C17" t="str">
            <v xml:space="preserve">Receita Operacional Bruta </v>
          </cell>
          <cell r="D17" t="str">
            <v>Gross Operating Revenue</v>
          </cell>
        </row>
        <row r="18">
          <cell r="B18">
            <v>2</v>
          </cell>
          <cell r="C18" t="str">
            <v>Mensalidades</v>
          </cell>
          <cell r="D18" t="str">
            <v>Monthly Tuition Fees</v>
          </cell>
        </row>
        <row r="19">
          <cell r="B19">
            <v>3</v>
          </cell>
          <cell r="C19" t="str">
            <v>Pronatec</v>
          </cell>
          <cell r="D19" t="str">
            <v>Pronatec</v>
          </cell>
        </row>
        <row r="20">
          <cell r="B20">
            <v>4</v>
          </cell>
          <cell r="C20" t="str">
            <v>Outras</v>
          </cell>
          <cell r="D20" t="str">
            <v>Others</v>
          </cell>
        </row>
        <row r="21">
          <cell r="B21">
            <v>5</v>
          </cell>
          <cell r="C21" t="str">
            <v>Deduções da Receita Bruta</v>
          </cell>
          <cell r="D21" t="str">
            <v>Gross Revenue Deductions</v>
          </cell>
        </row>
        <row r="22">
          <cell r="B22">
            <v>6</v>
          </cell>
          <cell r="C22" t="str">
            <v>Descontos e Bolsas</v>
          </cell>
          <cell r="D22" t="str">
            <v>Scholarships and Discounts</v>
          </cell>
        </row>
        <row r="23">
          <cell r="B23">
            <v>7</v>
          </cell>
          <cell r="C23" t="str">
            <v>Gratuidades - bolsas de estudo</v>
          </cell>
          <cell r="D23" t="str">
            <v>Gratuities - Scholarships</v>
          </cell>
        </row>
        <row r="24">
          <cell r="B24">
            <v>8</v>
          </cell>
          <cell r="C24" t="str">
            <v>Devolução de mensalidades e taxas</v>
          </cell>
          <cell r="D24" t="str">
            <v>Monthly Tuition Fees and Charges Returned</v>
          </cell>
        </row>
        <row r="25">
          <cell r="B25">
            <v>9</v>
          </cell>
          <cell r="C25" t="str">
            <v>Descontos</v>
          </cell>
          <cell r="D25" t="str">
            <v>Discounts Granted</v>
          </cell>
        </row>
        <row r="26">
          <cell r="B26">
            <v>10</v>
          </cell>
          <cell r="C26" t="str">
            <v>Impostos</v>
          </cell>
          <cell r="D26" t="str">
            <v>Taxes</v>
          </cell>
        </row>
        <row r="27">
          <cell r="B27">
            <v>11</v>
          </cell>
          <cell r="C27" t="str">
            <v>FGEDUC</v>
          </cell>
          <cell r="D27" t="str">
            <v>FGEDUC</v>
          </cell>
        </row>
        <row r="28">
          <cell r="B28">
            <v>12</v>
          </cell>
          <cell r="C28" t="str">
            <v>Ajuste a Valor Presente (AVP)</v>
          </cell>
          <cell r="D28" t="str">
            <v>Adjustment to Present Value (APV)</v>
          </cell>
        </row>
        <row r="29">
          <cell r="B29">
            <v>13</v>
          </cell>
          <cell r="C29" t="str">
            <v>Ajuste a Valor Presente (AVP) do "DIS"</v>
          </cell>
        </row>
        <row r="30">
          <cell r="B30">
            <v>14</v>
          </cell>
          <cell r="C30" t="str">
            <v>Outras deduções</v>
          </cell>
          <cell r="D30" t="str">
            <v>Other deductions</v>
          </cell>
        </row>
        <row r="31">
          <cell r="B31">
            <v>15</v>
          </cell>
          <cell r="C31" t="str">
            <v xml:space="preserve">Receita Operacional Líquida </v>
          </cell>
          <cell r="D31" t="str">
            <v>Net Operating Revenue</v>
          </cell>
        </row>
        <row r="32">
          <cell r="B32">
            <v>16</v>
          </cell>
          <cell r="C32" t="str">
            <v>(+) Ajuste a Valor Presente (AVP)</v>
          </cell>
          <cell r="D32" t="str">
            <v>(+) Adjustment to Present Value (APV)</v>
          </cell>
        </row>
        <row r="33">
          <cell r="B33">
            <v>17</v>
          </cell>
          <cell r="C33" t="str">
            <v>Receita Operacional Líquida Recorrente</v>
          </cell>
          <cell r="D33" t="str">
            <v>Recurring Operational Net Revenue</v>
          </cell>
        </row>
        <row r="34">
          <cell r="B34">
            <v>18</v>
          </cell>
          <cell r="C34" t="str">
            <v>Custos dos Serviços Prestados</v>
          </cell>
          <cell r="D34" t="str">
            <v>Cost of Services</v>
          </cell>
        </row>
        <row r="35">
          <cell r="B35">
            <v>19</v>
          </cell>
          <cell r="C35" t="str">
            <v>Pessoal</v>
          </cell>
          <cell r="D35" t="str">
            <v>Personnel</v>
          </cell>
        </row>
        <row r="36">
          <cell r="B36">
            <v>20</v>
          </cell>
          <cell r="C36" t="str">
            <v>Aluguéis, condomínio e IPTU</v>
          </cell>
          <cell r="D36" t="str">
            <v>Rentals / Real Estate Taxes Expenses</v>
          </cell>
        </row>
        <row r="37">
          <cell r="B37">
            <v>21</v>
          </cell>
          <cell r="C37" t="str">
            <v>Material Didático e Correios e Malotes</v>
          </cell>
          <cell r="D37" t="str">
            <v>Textbooks Materials</v>
          </cell>
        </row>
        <row r="38">
          <cell r="B38">
            <v>22</v>
          </cell>
          <cell r="C38" t="str">
            <v>Serviços de terceiros e outros</v>
          </cell>
          <cell r="D38" t="str">
            <v>Third-Party Services and Others</v>
          </cell>
        </row>
        <row r="39">
          <cell r="B39">
            <v>23</v>
          </cell>
          <cell r="C39" t="str">
            <v>Depreciação e amortização COGS</v>
          </cell>
          <cell r="D39" t="str">
            <v>Depreciation and Amortization</v>
          </cell>
        </row>
        <row r="40">
          <cell r="B40">
            <v>61</v>
          </cell>
          <cell r="C40" t="str">
            <v>Outros</v>
          </cell>
        </row>
        <row r="41">
          <cell r="B41">
            <v>24</v>
          </cell>
          <cell r="C41" t="str">
            <v>Lucro Bruto</v>
          </cell>
          <cell r="D41" t="str">
            <v>Gross Profit</v>
          </cell>
        </row>
        <row r="42">
          <cell r="B42">
            <v>25</v>
          </cell>
          <cell r="C42" t="str">
            <v>Margem Bruta</v>
          </cell>
          <cell r="D42" t="str">
            <v>Gross Margin</v>
          </cell>
        </row>
        <row r="43">
          <cell r="B43">
            <v>26</v>
          </cell>
          <cell r="C43" t="str">
            <v>Despesas Comerciais, Gerais e Administrativas</v>
          </cell>
          <cell r="D43" t="str">
            <v>Selling, General and Administrative Expenses</v>
          </cell>
        </row>
        <row r="44">
          <cell r="B44">
            <v>27</v>
          </cell>
          <cell r="C44" t="str">
            <v>Despesas Comerciais</v>
          </cell>
          <cell r="D44" t="str">
            <v>Selling Expenses</v>
          </cell>
        </row>
        <row r="45">
          <cell r="B45">
            <v>500</v>
          </cell>
          <cell r="C45" t="str">
            <v>PDD Mensalidades</v>
          </cell>
        </row>
        <row r="46">
          <cell r="B46">
            <v>28</v>
          </cell>
          <cell r="C46" t="str">
            <v>PDD</v>
          </cell>
          <cell r="D46" t="str">
            <v>Provisions for Doubtful Accounts</v>
          </cell>
        </row>
        <row r="47">
          <cell r="B47">
            <v>29</v>
          </cell>
          <cell r="C47" t="str">
            <v>PDD - DIS</v>
          </cell>
        </row>
        <row r="48">
          <cell r="B48">
            <v>30</v>
          </cell>
          <cell r="C48" t="str">
            <v>PDD - PAR</v>
          </cell>
          <cell r="D48" t="str">
            <v>Provisions for Doubtful Accounts</v>
          </cell>
        </row>
        <row r="49">
          <cell r="B49">
            <v>31</v>
          </cell>
          <cell r="C49" t="str">
            <v xml:space="preserve">PDD - Desconto Comercial </v>
          </cell>
        </row>
        <row r="50">
          <cell r="B50">
            <v>32</v>
          </cell>
          <cell r="C50" t="str">
            <v>Provisionamento FIES</v>
          </cell>
          <cell r="D50" t="str">
            <v>Provisions for FIES</v>
          </cell>
        </row>
        <row r="51">
          <cell r="B51">
            <v>33</v>
          </cell>
          <cell r="C51" t="str">
            <v>Publicidade</v>
          </cell>
          <cell r="D51" t="str">
            <v>Marketing</v>
          </cell>
        </row>
        <row r="52">
          <cell r="B52">
            <v>34</v>
          </cell>
          <cell r="C52" t="str">
            <v>Despesas Gerais e Administrativas</v>
          </cell>
          <cell r="D52" t="str">
            <v>General and Administrative Expenses</v>
          </cell>
        </row>
        <row r="53">
          <cell r="B53">
            <v>35</v>
          </cell>
          <cell r="C53" t="str">
            <v>Pessoal G&amp;A</v>
          </cell>
          <cell r="D53" t="str">
            <v>Personnel</v>
          </cell>
        </row>
        <row r="54">
          <cell r="B54">
            <v>36</v>
          </cell>
          <cell r="C54" t="str">
            <v>Outros G&amp;A (ex-depreciação)</v>
          </cell>
          <cell r="D54" t="str">
            <v>Others</v>
          </cell>
        </row>
        <row r="55">
          <cell r="B55">
            <v>37</v>
          </cell>
          <cell r="C55" t="str">
            <v>Depreciação G&amp;A</v>
          </cell>
          <cell r="D55" t="str">
            <v>Depreciation</v>
          </cell>
        </row>
        <row r="56">
          <cell r="B56">
            <v>38</v>
          </cell>
          <cell r="C56" t="str">
            <v>Resultado da equivalência patrimonial, líquida</v>
          </cell>
          <cell r="D56" t="str">
            <v>Equity method on accounting, net</v>
          </cell>
        </row>
        <row r="57">
          <cell r="B57">
            <v>39</v>
          </cell>
          <cell r="C57" t="str">
            <v>Outras receitas operacionais</v>
          </cell>
          <cell r="D57" t="str">
            <v>Other operating renevues</v>
          </cell>
        </row>
        <row r="58">
          <cell r="B58">
            <v>40</v>
          </cell>
          <cell r="C58" t="str">
            <v>EBIT</v>
          </cell>
          <cell r="D58" t="str">
            <v>EBIT</v>
          </cell>
        </row>
        <row r="59">
          <cell r="B59">
            <v>41</v>
          </cell>
          <cell r="C59" t="str">
            <v>Margem EBIT</v>
          </cell>
          <cell r="D59" t="str">
            <v>EBIT Margin</v>
          </cell>
        </row>
        <row r="60">
          <cell r="B60">
            <v>42</v>
          </cell>
          <cell r="C60" t="str">
            <v>(+) Depreciação e amortização</v>
          </cell>
          <cell r="D60" t="str">
            <v>(+) Depreciation and amortization</v>
          </cell>
        </row>
        <row r="61">
          <cell r="B61">
            <v>43</v>
          </cell>
          <cell r="C61" t="str">
            <v>EBITDA</v>
          </cell>
          <cell r="D61" t="str">
            <v>EBITDA</v>
          </cell>
        </row>
        <row r="62">
          <cell r="B62">
            <v>44</v>
          </cell>
          <cell r="C62" t="str">
            <v>Margem EBITDA</v>
          </cell>
          <cell r="D62" t="str">
            <v>EBITDA Margin</v>
          </cell>
        </row>
        <row r="63">
          <cell r="B63">
            <v>45</v>
          </cell>
          <cell r="C63" t="str">
            <v>(-) Ajuste a Valor Presente (AVP)</v>
          </cell>
          <cell r="D63" t="str">
            <v>(-) Adjustment to Present Value (APV)</v>
          </cell>
        </row>
        <row r="64">
          <cell r="B64">
            <v>46</v>
          </cell>
          <cell r="C64" t="str">
            <v>EBITDA Recorrente</v>
          </cell>
        </row>
        <row r="65">
          <cell r="B65">
            <v>47</v>
          </cell>
          <cell r="C65" t="str">
            <v>Margem EBITDA Recorrente</v>
          </cell>
          <cell r="D65" t="str">
            <v>EBITDA Margin</v>
          </cell>
        </row>
        <row r="66">
          <cell r="B66">
            <v>48</v>
          </cell>
          <cell r="C66" t="str">
            <v>(+) Resultado Financeiro Operacional</v>
          </cell>
          <cell r="D66" t="str">
            <v>(+) Operating Financial Result</v>
          </cell>
        </row>
        <row r="67">
          <cell r="B67">
            <v>49</v>
          </cell>
          <cell r="C67" t="str">
            <v>EBITDA Recorrente Ajustado</v>
          </cell>
          <cell r="D67" t="str">
            <v>Adjusted Recurring EBITDA</v>
          </cell>
        </row>
        <row r="68">
          <cell r="B68">
            <v>50</v>
          </cell>
          <cell r="C68" t="str">
            <v>Margem EBITDA Recorrente Ajustada</v>
          </cell>
          <cell r="D68" t="str">
            <v>Adjusted Recurring EBITDA Margin</v>
          </cell>
        </row>
        <row r="69">
          <cell r="B69">
            <v>51</v>
          </cell>
          <cell r="C69" t="str">
            <v>Resultado financeiro</v>
          </cell>
          <cell r="D69" t="str">
            <v>Financial Result</v>
          </cell>
        </row>
        <row r="70">
          <cell r="B70">
            <v>52</v>
          </cell>
          <cell r="C70" t="str">
            <v>Depreciação e amortização</v>
          </cell>
          <cell r="D70" t="str">
            <v>Depreciation and Amortization</v>
          </cell>
        </row>
        <row r="71">
          <cell r="B71">
            <v>53</v>
          </cell>
          <cell r="C71" t="str">
            <v>Contribuição social</v>
          </cell>
          <cell r="D71" t="str">
            <v>Social Contribution</v>
          </cell>
        </row>
        <row r="72">
          <cell r="B72">
            <v>54</v>
          </cell>
          <cell r="C72" t="str">
            <v>Imposto de renda</v>
          </cell>
          <cell r="D72" t="str">
            <v>Income Tax</v>
          </cell>
        </row>
        <row r="73">
          <cell r="B73">
            <v>55</v>
          </cell>
          <cell r="C73" t="str">
            <v>(-) Resultado Financeiro Operacional</v>
          </cell>
          <cell r="D73" t="str">
            <v>(-) Operating Financial Result</v>
          </cell>
        </row>
        <row r="74">
          <cell r="B74">
            <v>56</v>
          </cell>
          <cell r="C74" t="str">
            <v>Lucro Líquido Recorrente</v>
          </cell>
          <cell r="D74" t="str">
            <v>Recurring Net Income</v>
          </cell>
        </row>
        <row r="75">
          <cell r="B75">
            <v>57</v>
          </cell>
          <cell r="C75" t="str">
            <v>Margem Líquida Recorrente</v>
          </cell>
          <cell r="D75" t="str">
            <v>Recurring Net Income Margin</v>
          </cell>
        </row>
        <row r="76">
          <cell r="B76">
            <v>58</v>
          </cell>
          <cell r="C76" t="str">
            <v>(-) Ajuste a Valor Presente (AVP)</v>
          </cell>
          <cell r="D76" t="str">
            <v>(-) Adjustment to Present Value (APV)</v>
          </cell>
        </row>
        <row r="77">
          <cell r="B77">
            <v>59</v>
          </cell>
          <cell r="C77" t="str">
            <v>Lucro Líquido</v>
          </cell>
          <cell r="D77" t="str">
            <v>Net Income</v>
          </cell>
        </row>
        <row r="78">
          <cell r="B78">
            <v>60</v>
          </cell>
          <cell r="C78" t="str">
            <v>Margem Líquida</v>
          </cell>
          <cell r="D78" t="str">
            <v>Net Income Margin</v>
          </cell>
        </row>
        <row r="82">
          <cell r="B82">
            <v>1</v>
          </cell>
          <cell r="C82" t="str">
            <v>Ativo Circulante</v>
          </cell>
          <cell r="D82" t="str">
            <v>Short-Term Assets</v>
          </cell>
        </row>
        <row r="83">
          <cell r="B83">
            <v>2</v>
          </cell>
          <cell r="C83" t="str">
            <v>Caixa e equivalentes</v>
          </cell>
          <cell r="D83" t="str">
            <v>Cash &amp; Cash Equivalents</v>
          </cell>
          <cell r="E83" t="str">
            <v>Caixa e equivalentes</v>
          </cell>
        </row>
        <row r="84">
          <cell r="B84">
            <v>3</v>
          </cell>
          <cell r="C84" t="str">
            <v>Títulos e valores mobiliários</v>
          </cell>
          <cell r="D84" t="str">
            <v>Short-Term Investments</v>
          </cell>
          <cell r="E84" t="str">
            <v>Fundo exclusivo</v>
          </cell>
        </row>
        <row r="85">
          <cell r="B85">
            <v>4</v>
          </cell>
          <cell r="C85" t="str">
            <v xml:space="preserve">Contas a receber </v>
          </cell>
          <cell r="D85" t="str">
            <v>Accounts Receivable</v>
          </cell>
          <cell r="E85" t="str">
            <v xml:space="preserve">Contas a receber </v>
          </cell>
        </row>
        <row r="86">
          <cell r="B86">
            <v>5</v>
          </cell>
          <cell r="C86" t="str">
            <v xml:space="preserve">Contas a compensar </v>
          </cell>
          <cell r="D86" t="str">
            <v>Carry-Forwards Credits</v>
          </cell>
          <cell r="E86" t="str">
            <v>Créditos a compensar - Sistema FIES</v>
          </cell>
        </row>
        <row r="87">
          <cell r="B87">
            <v>6</v>
          </cell>
          <cell r="C87" t="str">
            <v>Diferencial de swap a receber</v>
          </cell>
          <cell r="D87" t="str">
            <v>Swap difference to be received</v>
          </cell>
          <cell r="E87" t="str">
            <v>Diferencial de swap a receber</v>
          </cell>
        </row>
        <row r="88">
          <cell r="B88">
            <v>7</v>
          </cell>
          <cell r="C88" t="str">
            <v>Adiantamentos a funcionários/terceiros</v>
          </cell>
          <cell r="D88" t="str">
            <v>Advance to Employees / Third-Parties</v>
          </cell>
          <cell r="E88" t="str">
            <v>Adiantamentos a funcionários/terceiros</v>
          </cell>
        </row>
        <row r="89">
          <cell r="B89">
            <v>8</v>
          </cell>
          <cell r="C89" t="str">
            <v xml:space="preserve">Partes relacionadas </v>
          </cell>
          <cell r="D89" t="str">
            <v>Related Parties</v>
          </cell>
          <cell r="E89" t="str">
            <v>Partes relacionadas</v>
          </cell>
        </row>
        <row r="90">
          <cell r="B90">
            <v>9</v>
          </cell>
          <cell r="C90" t="str">
            <v>Despesas antecipadas</v>
          </cell>
          <cell r="D90" t="str">
            <v>Prepaid Expenses</v>
          </cell>
          <cell r="E90" t="str">
            <v>Despesas pagas antecipadamente</v>
          </cell>
        </row>
        <row r="91">
          <cell r="B91">
            <v>10</v>
          </cell>
          <cell r="C91" t="str">
            <v>Impostos e contribuições</v>
          </cell>
          <cell r="D91" t="str">
            <v>Taxes and contributions</v>
          </cell>
          <cell r="E91" t="str">
            <v>Impostos e contribuições</v>
          </cell>
        </row>
        <row r="92">
          <cell r="B92">
            <v>11</v>
          </cell>
          <cell r="C92" t="str">
            <v>Outros</v>
          </cell>
          <cell r="D92" t="str">
            <v>Others</v>
          </cell>
          <cell r="E92" t="str">
            <v>Outros</v>
          </cell>
        </row>
        <row r="93">
          <cell r="B93">
            <v>12</v>
          </cell>
          <cell r="C93" t="str">
            <v>Ativo Não-Circulante</v>
          </cell>
          <cell r="D93" t="str">
            <v>Long-Term Assets</v>
          </cell>
        </row>
        <row r="94">
          <cell r="B94">
            <v>13</v>
          </cell>
          <cell r="C94" t="str">
            <v>Realizável a Longo Prazo</v>
          </cell>
          <cell r="D94" t="str">
            <v>Non-Current Assets</v>
          </cell>
          <cell r="E94" t="str">
            <v>Despesas pagas antecipadamente</v>
          </cell>
        </row>
        <row r="95">
          <cell r="B95">
            <v>14</v>
          </cell>
          <cell r="C95" t="str">
            <v xml:space="preserve">Contas a receber </v>
          </cell>
          <cell r="D95" t="str">
            <v>Accounts Receivable</v>
          </cell>
          <cell r="E95" t="str">
            <v>Contas a receber LP</v>
          </cell>
        </row>
        <row r="96">
          <cell r="B96">
            <v>15</v>
          </cell>
          <cell r="C96" t="str">
            <v>Despesas antecipadas</v>
          </cell>
          <cell r="D96" t="str">
            <v>Prepaid Expenses</v>
          </cell>
          <cell r="E96" t="str">
            <v>Partes relacionadas</v>
          </cell>
        </row>
        <row r="97">
          <cell r="B97">
            <v>16</v>
          </cell>
          <cell r="C97" t="str">
            <v>Partes relacionadas</v>
          </cell>
          <cell r="D97" t="str">
            <v>Related Parties</v>
          </cell>
          <cell r="E97" t="str">
            <v xml:space="preserve">Depósitos judiciais </v>
          </cell>
        </row>
        <row r="98">
          <cell r="B98">
            <v>17</v>
          </cell>
          <cell r="C98" t="str">
            <v>Depósitos judiciais</v>
          </cell>
          <cell r="D98" t="str">
            <v>Judicial Deposits</v>
          </cell>
          <cell r="E98" t="str">
            <v>Impostos e contribuições RLP</v>
          </cell>
        </row>
        <row r="99">
          <cell r="B99">
            <v>18</v>
          </cell>
          <cell r="C99" t="str">
            <v>Impostos e contribuições</v>
          </cell>
          <cell r="D99" t="str">
            <v>Taxes and contributions</v>
          </cell>
          <cell r="E99" t="str">
            <v>IR Diferido</v>
          </cell>
        </row>
        <row r="100">
          <cell r="B100">
            <v>19</v>
          </cell>
          <cell r="C100" t="str">
            <v>Impostos diferidos e outros</v>
          </cell>
          <cell r="D100" t="str">
            <v>Deferred Taxes and others</v>
          </cell>
          <cell r="E100" t="str">
            <v>Outros</v>
          </cell>
        </row>
        <row r="101">
          <cell r="B101">
            <v>20</v>
          </cell>
          <cell r="C101" t="str">
            <v>Adiantamento para futuro aumento de Capital</v>
          </cell>
          <cell r="D101" t="str">
            <v>Advance for future capital increase </v>
          </cell>
          <cell r="E101" t="str">
            <v>Adiantamento para futuro aumento de capital</v>
          </cell>
        </row>
        <row r="102">
          <cell r="B102">
            <v>21</v>
          </cell>
          <cell r="C102" t="str">
            <v>Permanente</v>
          </cell>
          <cell r="D102" t="str">
            <v>Permanent Assets</v>
          </cell>
        </row>
        <row r="103">
          <cell r="B103">
            <v>22</v>
          </cell>
          <cell r="C103" t="str">
            <v xml:space="preserve">Investimentos </v>
          </cell>
          <cell r="D103" t="str">
            <v>Investments</v>
          </cell>
          <cell r="E103" t="str">
            <v xml:space="preserve">      Investimentos </v>
          </cell>
        </row>
        <row r="104">
          <cell r="B104">
            <v>23</v>
          </cell>
          <cell r="C104" t="str">
            <v>Imobilizado</v>
          </cell>
          <cell r="D104" t="str">
            <v>Fixed Assets</v>
          </cell>
          <cell r="E104" t="str">
            <v xml:space="preserve">      Imobilizado</v>
          </cell>
        </row>
        <row r="105">
          <cell r="B105">
            <v>24</v>
          </cell>
          <cell r="C105" t="str">
            <v>Intangível</v>
          </cell>
          <cell r="D105" t="str">
            <v>Intangible</v>
          </cell>
          <cell r="E105" t="str">
            <v xml:space="preserve">      Intangível</v>
          </cell>
        </row>
        <row r="106">
          <cell r="B106">
            <v>25</v>
          </cell>
          <cell r="C106" t="str">
            <v>Total do Ativo</v>
          </cell>
          <cell r="D106" t="str">
            <v>Total Assets</v>
          </cell>
        </row>
        <row r="107">
          <cell r="B107">
            <v>26</v>
          </cell>
        </row>
        <row r="108">
          <cell r="B108">
            <v>27</v>
          </cell>
          <cell r="C108" t="str">
            <v>Passivo Circulante</v>
          </cell>
          <cell r="D108" t="str">
            <v>Short-Term Liabilities</v>
          </cell>
        </row>
        <row r="109">
          <cell r="B109">
            <v>28</v>
          </cell>
          <cell r="C109" t="str">
            <v>Empréstimos e financiamentos</v>
          </cell>
          <cell r="D109" t="str">
            <v>Loans and Financing</v>
          </cell>
          <cell r="E109" t="str">
            <v>Empréstimos e financiamentos Circulante</v>
          </cell>
        </row>
        <row r="110">
          <cell r="B110">
            <v>29</v>
          </cell>
          <cell r="C110" t="str">
            <v xml:space="preserve">Diferencial de swap a pagar </v>
          </cell>
          <cell r="D110" t="str">
            <v>Swap difference to be paid</v>
          </cell>
          <cell r="E110" t="str">
            <v>Diferencial de Swap a pagar</v>
          </cell>
        </row>
        <row r="111">
          <cell r="B111">
            <v>30</v>
          </cell>
          <cell r="C111" t="str">
            <v>Fornecedores</v>
          </cell>
          <cell r="D111" t="str">
            <v>Suppliers</v>
          </cell>
          <cell r="E111" t="str">
            <v>Fornecedores</v>
          </cell>
        </row>
        <row r="112">
          <cell r="B112">
            <v>31</v>
          </cell>
          <cell r="C112" t="str">
            <v>Salários e encargos sociais</v>
          </cell>
          <cell r="D112" t="str">
            <v>Salaries and Payroll Charges</v>
          </cell>
          <cell r="E112" t="str">
            <v>Obrigações trabalhistas</v>
          </cell>
        </row>
        <row r="113">
          <cell r="B113">
            <v>32</v>
          </cell>
          <cell r="C113" t="str">
            <v>Obrigações tributárias</v>
          </cell>
          <cell r="D113" t="str">
            <v>Taxes Payable</v>
          </cell>
          <cell r="E113" t="str">
            <v>Obrigações tributárias</v>
          </cell>
        </row>
        <row r="114">
          <cell r="B114">
            <v>33</v>
          </cell>
          <cell r="C114" t="str">
            <v>Mensalidades recebidas antecipadamente</v>
          </cell>
          <cell r="D114" t="str">
            <v>Prepaid Monthly Tuition Fees</v>
          </cell>
          <cell r="E114" t="str">
            <v>Mensalidades antecipadas</v>
          </cell>
        </row>
        <row r="115">
          <cell r="B115">
            <v>34</v>
          </cell>
          <cell r="C115" t="str">
            <v>Adiantamento de convênio circulante</v>
          </cell>
          <cell r="D115" t="str">
            <v>Advances under Partnership Agreement</v>
          </cell>
          <cell r="E115" t="str">
            <v>Adiantamento de convênios</v>
          </cell>
        </row>
        <row r="116">
          <cell r="B116">
            <v>35</v>
          </cell>
          <cell r="C116" t="str">
            <v>Parcelamento de tributos</v>
          </cell>
          <cell r="D116" t="str">
            <v>Taxes Paid in Installments</v>
          </cell>
          <cell r="E116" t="str">
            <v>Parcelamentos fiscais Circulante</v>
          </cell>
        </row>
        <row r="117">
          <cell r="B117">
            <v>36</v>
          </cell>
          <cell r="C117" t="str">
            <v>Partes relacionadas</v>
          </cell>
          <cell r="D117" t="str">
            <v>Related Parties</v>
          </cell>
          <cell r="E117" t="str">
            <v>Partes relacionadas</v>
          </cell>
        </row>
        <row r="118">
          <cell r="B118">
            <v>37</v>
          </cell>
          <cell r="C118" t="str">
            <v>Dividendos a pagar</v>
          </cell>
          <cell r="D118" t="str">
            <v>Dividends Payable</v>
          </cell>
          <cell r="E118" t="str">
            <v>Dividendos a pagar</v>
          </cell>
        </row>
        <row r="119">
          <cell r="B119">
            <v>38</v>
          </cell>
          <cell r="C119" t="str">
            <v>Preço de aquisição a pagar</v>
          </cell>
          <cell r="D119" t="str">
            <v>Acquisition price to be paid</v>
          </cell>
          <cell r="E119" t="str">
            <v>Preço de aquisição a pagar</v>
          </cell>
        </row>
        <row r="120">
          <cell r="B120">
            <v>39</v>
          </cell>
          <cell r="C120" t="str">
            <v>Provisão para desmobilização de ativos</v>
          </cell>
          <cell r="E120" t="str">
            <v>Provisão para desmobilização de ativos</v>
          </cell>
        </row>
        <row r="121">
          <cell r="B121">
            <v>40</v>
          </cell>
          <cell r="C121" t="str">
            <v>Outros</v>
          </cell>
          <cell r="D121" t="str">
            <v>Others</v>
          </cell>
          <cell r="E121" t="str">
            <v>Demais contas a pagar</v>
          </cell>
        </row>
        <row r="122">
          <cell r="B122">
            <v>41</v>
          </cell>
          <cell r="C122" t="str">
            <v>Exigível a Longo Prazo</v>
          </cell>
          <cell r="D122" t="str">
            <v>Long-Term Liabilities</v>
          </cell>
        </row>
        <row r="123">
          <cell r="B123">
            <v>42</v>
          </cell>
          <cell r="C123" t="str">
            <v xml:space="preserve">Empréstimos e financiamentos  </v>
          </cell>
          <cell r="D123" t="str">
            <v>Loans and Financing</v>
          </cell>
          <cell r="E123" t="str">
            <v>Empréstimos e financiamentos ELP</v>
          </cell>
        </row>
        <row r="124">
          <cell r="B124">
            <v>43</v>
          </cell>
          <cell r="C124" t="str">
            <v>Contingências</v>
          </cell>
          <cell r="D124" t="str">
            <v>Contingencies</v>
          </cell>
          <cell r="E124" t="str">
            <v>Contingências</v>
          </cell>
        </row>
        <row r="125">
          <cell r="B125">
            <v>44</v>
          </cell>
          <cell r="C125" t="str">
            <v xml:space="preserve">Adiantamento de convênio </v>
          </cell>
          <cell r="D125" t="str">
            <v>Advances under Partnership Agreement</v>
          </cell>
          <cell r="E125" t="str">
            <v>Adiantamentos de convênios</v>
          </cell>
        </row>
        <row r="126">
          <cell r="B126">
            <v>45</v>
          </cell>
          <cell r="C126" t="str">
            <v>Parcelamento de tributos</v>
          </cell>
          <cell r="D126" t="str">
            <v>Taxes Paid in Installments</v>
          </cell>
          <cell r="E126" t="str">
            <v>Parcelamentos fiscais ELP</v>
          </cell>
        </row>
        <row r="127">
          <cell r="B127">
            <v>46</v>
          </cell>
          <cell r="C127" t="str">
            <v>Provisão para desmobilização de ativos</v>
          </cell>
          <cell r="D127" t="str">
            <v>Provision for asset retirement obligations</v>
          </cell>
          <cell r="E127" t="str">
            <v>Provisão para desmobilização de ativos</v>
          </cell>
        </row>
        <row r="128">
          <cell r="B128">
            <v>47</v>
          </cell>
          <cell r="C128" t="str">
            <v>Impostos diferidos</v>
          </cell>
          <cell r="D128" t="str">
            <v>Deferred Taxes</v>
          </cell>
          <cell r="E128" t="str">
            <v>IR Diferido</v>
          </cell>
        </row>
        <row r="129">
          <cell r="B129">
            <v>48</v>
          </cell>
          <cell r="C129" t="str">
            <v>Preço de aquisição a pagar</v>
          </cell>
          <cell r="D129" t="str">
            <v>Acquisition price to be paid</v>
          </cell>
          <cell r="E129" t="str">
            <v>Preço de aquisição a pagar ELP</v>
          </cell>
        </row>
        <row r="130">
          <cell r="B130">
            <v>49</v>
          </cell>
          <cell r="C130" t="str">
            <v>Outros</v>
          </cell>
          <cell r="D130" t="str">
            <v>Others</v>
          </cell>
          <cell r="E130" t="str">
            <v>Provisão para passivo a descoberto</v>
          </cell>
        </row>
        <row r="131">
          <cell r="B131">
            <v>50</v>
          </cell>
          <cell r="C131" t="str">
            <v>Patrimônio Líquido</v>
          </cell>
          <cell r="D131" t="str">
            <v>Shareholders' Equity</v>
          </cell>
        </row>
        <row r="132">
          <cell r="B132">
            <v>51</v>
          </cell>
          <cell r="C132" t="str">
            <v>Capital social</v>
          </cell>
          <cell r="D132" t="str">
            <v>Capital</v>
          </cell>
          <cell r="E132" t="str">
            <v>Capital social</v>
          </cell>
        </row>
        <row r="133">
          <cell r="B133">
            <v>52</v>
          </cell>
          <cell r="C133" t="str">
            <v>Custo com emissão de ações</v>
          </cell>
          <cell r="D133" t="str">
            <v>Share Issuance Costs</v>
          </cell>
          <cell r="E133" t="str">
            <v>Custo com emissao de acoes</v>
          </cell>
        </row>
        <row r="134">
          <cell r="B134">
            <v>53</v>
          </cell>
          <cell r="C134" t="str">
            <v>Reservas de capital</v>
          </cell>
          <cell r="D134" t="str">
            <v>Capital Reserves</v>
          </cell>
          <cell r="E134" t="str">
            <v>Reserva de capital</v>
          </cell>
        </row>
        <row r="135">
          <cell r="B135">
            <v>54</v>
          </cell>
          <cell r="C135" t="str">
            <v>Reservas de lucros</v>
          </cell>
          <cell r="D135" t="str">
            <v>Earnings Reserves</v>
          </cell>
          <cell r="E135" t="str">
            <v>Reserva de lucros</v>
          </cell>
        </row>
        <row r="136">
          <cell r="B136">
            <v>55</v>
          </cell>
          <cell r="C136" t="str">
            <v>Resultado do período</v>
          </cell>
          <cell r="D136" t="str">
            <v>Income for the period</v>
          </cell>
          <cell r="E136" t="str">
            <v>Resultado do período</v>
          </cell>
        </row>
        <row r="137">
          <cell r="B137">
            <v>56</v>
          </cell>
          <cell r="C137" t="str">
            <v>Dividendo adicional proposto</v>
          </cell>
          <cell r="D137" t="str">
            <v>Addicional Proposed Dividend</v>
          </cell>
          <cell r="E137" t="str">
            <v>Dividendo Adicional Proposto</v>
          </cell>
        </row>
        <row r="138">
          <cell r="B138">
            <v>57</v>
          </cell>
          <cell r="C138" t="str">
            <v>Ajustes acumulados de conversão</v>
          </cell>
          <cell r="D138" t="str">
            <v>Retained Translation Adjustments</v>
          </cell>
          <cell r="E138" t="str">
            <v>Ajuste Acumulado de Conversão</v>
          </cell>
        </row>
        <row r="139">
          <cell r="B139">
            <v>58</v>
          </cell>
          <cell r="C139" t="str">
            <v>Ações em Tesouraria</v>
          </cell>
          <cell r="D139" t="str">
            <v>Treasury Stocks</v>
          </cell>
          <cell r="E139" t="str">
            <v>Ações em Tesouraria</v>
          </cell>
        </row>
        <row r="140">
          <cell r="B140">
            <v>59</v>
          </cell>
          <cell r="C140" t="str">
            <v>Opção Recompra de Ações</v>
          </cell>
          <cell r="D140" t="str">
            <v>Stock Buyback Calls</v>
          </cell>
          <cell r="E140" t="str">
            <v>Opção Recompra de Ações</v>
          </cell>
        </row>
        <row r="141">
          <cell r="B141">
            <v>60</v>
          </cell>
          <cell r="C141" t="str">
            <v>Total do Passivo e Patrimônio Líquido</v>
          </cell>
          <cell r="D141" t="str">
            <v>Total Liabilities and Shareholders' Equity</v>
          </cell>
          <cell r="E141" t="str">
            <v>Reserva de lucros - não distribuíveis</v>
          </cell>
        </row>
        <row r="142">
          <cell r="B142">
            <v>61</v>
          </cell>
          <cell r="E142" t="str">
            <v>Outros</v>
          </cell>
        </row>
        <row r="146">
          <cell r="B146">
            <v>1</v>
          </cell>
          <cell r="C146" t="str">
            <v xml:space="preserve">Receita Operacional Líquida </v>
          </cell>
          <cell r="D146" t="str">
            <v>Net Revenue</v>
          </cell>
        </row>
        <row r="147">
          <cell r="B147">
            <v>2</v>
          </cell>
          <cell r="C147" t="str">
            <v>Lucro Bruto</v>
          </cell>
          <cell r="D147" t="str">
            <v>Gross Profit</v>
          </cell>
        </row>
        <row r="148">
          <cell r="B148">
            <v>3</v>
          </cell>
          <cell r="C148" t="str">
            <v>Margem Bruta (%)</v>
          </cell>
          <cell r="D148" t="str">
            <v>Gross Profit margin (%)</v>
          </cell>
        </row>
        <row r="149">
          <cell r="B149">
            <v>4</v>
          </cell>
          <cell r="C149" t="str">
            <v>EBITDA</v>
          </cell>
          <cell r="D149" t="str">
            <v>EBITDA</v>
          </cell>
        </row>
        <row r="150">
          <cell r="B150">
            <v>5</v>
          </cell>
          <cell r="C150" t="str">
            <v>Margem EBITDA (%)</v>
          </cell>
          <cell r="D150" t="str">
            <v>EBITDA Margin (%)</v>
          </cell>
        </row>
        <row r="151">
          <cell r="B151">
            <v>6</v>
          </cell>
          <cell r="C151" t="str">
            <v>Lucro Líquido</v>
          </cell>
          <cell r="D151" t="str">
            <v>Net Income</v>
          </cell>
        </row>
        <row r="152">
          <cell r="B152">
            <v>7</v>
          </cell>
          <cell r="C152" t="str">
            <v>Margem Líquida (%)</v>
          </cell>
          <cell r="D152" t="str">
            <v>Net Income Margin (%)</v>
          </cell>
        </row>
        <row r="153">
          <cell r="B153">
            <v>8</v>
          </cell>
        </row>
        <row r="154">
          <cell r="B154">
            <v>9</v>
          </cell>
        </row>
        <row r="155">
          <cell r="B155">
            <v>10</v>
          </cell>
        </row>
        <row r="156">
          <cell r="B156">
            <v>11</v>
          </cell>
          <cell r="C156" t="str">
            <v>Receita Operacional Líquida Recorrente</v>
          </cell>
          <cell r="D156" t="str">
            <v>Recurring Net Revenue</v>
          </cell>
        </row>
        <row r="157">
          <cell r="B157">
            <v>12</v>
          </cell>
          <cell r="C157" t="str">
            <v>Lucro Bruto Recorrente</v>
          </cell>
          <cell r="D157" t="str">
            <v>Recurring Gross Profit</v>
          </cell>
        </row>
        <row r="158">
          <cell r="B158">
            <v>13</v>
          </cell>
          <cell r="C158" t="str">
            <v>Margem Bruta Recorrente (%)</v>
          </cell>
          <cell r="D158" t="str">
            <v>Recurring Gross Profit margin (%)</v>
          </cell>
        </row>
        <row r="159">
          <cell r="B159">
            <v>14</v>
          </cell>
          <cell r="C159" t="str">
            <v>EBITDA Recorrente Ajustado</v>
          </cell>
          <cell r="D159" t="str">
            <v>Adjusted Recurring EBITDA</v>
          </cell>
        </row>
        <row r="160">
          <cell r="B160">
            <v>15</v>
          </cell>
          <cell r="C160" t="str">
            <v>Margem EBITDA Recorrente Ajustada (%)</v>
          </cell>
          <cell r="D160" t="str">
            <v>Adjusted Recurring EBITDA Margin (%)</v>
          </cell>
        </row>
        <row r="161">
          <cell r="B161">
            <v>16</v>
          </cell>
          <cell r="C161" t="str">
            <v>Lucro Líquido Recorrente</v>
          </cell>
          <cell r="D161" t="str">
            <v>Recurring Net Income</v>
          </cell>
        </row>
        <row r="162">
          <cell r="B162">
            <v>17</v>
          </cell>
          <cell r="C162" t="str">
            <v>Margem Líquida Recorrente (%)</v>
          </cell>
          <cell r="D162" t="str">
            <v>Recurring Net Income Margin (%)</v>
          </cell>
        </row>
        <row r="163">
          <cell r="B163">
            <v>18</v>
          </cell>
        </row>
        <row r="164">
          <cell r="B164">
            <v>19</v>
          </cell>
        </row>
        <row r="165">
          <cell r="B165">
            <v>20</v>
          </cell>
        </row>
        <row r="166">
          <cell r="B166">
            <v>21</v>
          </cell>
          <cell r="C166" t="str">
            <v xml:space="preserve">Receita Operacional Líquida </v>
          </cell>
          <cell r="D166" t="str">
            <v>Operational Net Revenue</v>
          </cell>
        </row>
        <row r="167">
          <cell r="B167">
            <v>22</v>
          </cell>
          <cell r="C167" t="str">
            <v>(+) Ajuste a Valor Presente (AVP)</v>
          </cell>
          <cell r="D167" t="str">
            <v>(+) Adjustment to Present Value (APV)</v>
          </cell>
        </row>
        <row r="168">
          <cell r="B168">
            <v>23</v>
          </cell>
          <cell r="C168" t="str">
            <v>Receita Operacional Líquida Recorrente</v>
          </cell>
          <cell r="D168" t="str">
            <v>Recurring Operational Net Revenue</v>
          </cell>
        </row>
        <row r="169">
          <cell r="B169">
            <v>24</v>
          </cell>
          <cell r="C169" t="str">
            <v>(-) Custos Caixa dos serviços prestados</v>
          </cell>
          <cell r="D169" t="str">
            <v>(-) Cash Cost of Services</v>
          </cell>
          <cell r="E169" t="str">
            <v>Custo Caixa dos Serviços Prestados</v>
          </cell>
        </row>
        <row r="170">
          <cell r="B170">
            <v>25</v>
          </cell>
          <cell r="C170" t="str">
            <v>(-) Despesas comerciais, gerais e administrativas Caixa</v>
          </cell>
          <cell r="D170" t="str">
            <v>(-) Selling, General and Administrative Cash Expenses</v>
          </cell>
          <cell r="E170" t="str">
            <v>Despesas Comerciais, Gerais e Administrativas Caixa</v>
          </cell>
        </row>
        <row r="171">
          <cell r="B171">
            <v>26</v>
          </cell>
          <cell r="C171" t="str">
            <v>(+) Resultado da equivalência patrimonial</v>
          </cell>
          <cell r="E171" t="str">
            <v>Resultado da equivalência patrimonial, líquida</v>
          </cell>
        </row>
        <row r="172">
          <cell r="B172">
            <v>27</v>
          </cell>
          <cell r="C172" t="str">
            <v>(+) Outras receitas operacionais</v>
          </cell>
          <cell r="D172" t="str">
            <v>(+) Other operating revenues</v>
          </cell>
          <cell r="E172" t="str">
            <v>Outras Receitas Operacionais</v>
          </cell>
        </row>
        <row r="173">
          <cell r="B173">
            <v>28</v>
          </cell>
          <cell r="C173" t="str">
            <v>EBITDA Recorrente</v>
          </cell>
          <cell r="D173" t="str">
            <v>Recurring EBITDA</v>
          </cell>
        </row>
        <row r="174">
          <cell r="B174">
            <v>29</v>
          </cell>
          <cell r="C174" t="str">
            <v>Margem EBITDA Recorrente (%)</v>
          </cell>
          <cell r="D174" t="str">
            <v>Recurring EBITDA Margin (%)</v>
          </cell>
        </row>
        <row r="175">
          <cell r="B175">
            <v>30</v>
          </cell>
          <cell r="C175" t="str">
            <v>(+) Resultado Financeiro Operacional</v>
          </cell>
          <cell r="D175" t="str">
            <v>(+) Operating Financial Result</v>
          </cell>
        </row>
        <row r="176">
          <cell r="B176">
            <v>31</v>
          </cell>
          <cell r="C176" t="str">
            <v>Receita de Multa e Juros</v>
          </cell>
          <cell r="D176" t="str">
            <v>Fines and interest charged</v>
          </cell>
        </row>
        <row r="177">
          <cell r="B177">
            <v>32</v>
          </cell>
          <cell r="C177" t="str">
            <v>Atualização do Contas a Receber FIES</v>
          </cell>
          <cell r="D177" t="str">
            <v>Inflation Adjustment of FIES Accounts Receivable</v>
          </cell>
        </row>
        <row r="178">
          <cell r="B178">
            <v>33</v>
          </cell>
          <cell r="C178" t="str">
            <v>Descontos concedidos</v>
          </cell>
          <cell r="D178" t="str">
            <v>Financial Discounts</v>
          </cell>
        </row>
        <row r="179">
          <cell r="B179">
            <v>34</v>
          </cell>
          <cell r="C179" t="str">
            <v>EBITDA Recorrente Ajustado</v>
          </cell>
          <cell r="D179" t="str">
            <v>Adjusted Recurring EBITDA</v>
          </cell>
        </row>
        <row r="180">
          <cell r="B180">
            <v>35</v>
          </cell>
          <cell r="C180" t="str">
            <v>Margem EBITDA Recorrente Ajsutada (%)</v>
          </cell>
          <cell r="D180" t="str">
            <v>Adjusted Recurring EBITDA Margin (%)</v>
          </cell>
        </row>
        <row r="181">
          <cell r="B181">
            <v>36</v>
          </cell>
        </row>
        <row r="182">
          <cell r="B182">
            <v>37</v>
          </cell>
        </row>
        <row r="183">
          <cell r="B183">
            <v>38</v>
          </cell>
        </row>
        <row r="184">
          <cell r="B184">
            <v>39</v>
          </cell>
          <cell r="C184" t="str">
            <v xml:space="preserve">Receita Operacional Líquida </v>
          </cell>
          <cell r="D184" t="str">
            <v>Net Revenue</v>
          </cell>
        </row>
        <row r="185">
          <cell r="B185">
            <v>40</v>
          </cell>
          <cell r="C185" t="str">
            <v>(-) Custos Caixa dos serviços prestados</v>
          </cell>
          <cell r="D185" t="str">
            <v>(-) Cash Cost of Services</v>
          </cell>
          <cell r="E185" t="str">
            <v>Custo Caixa dos Serviços Prestados</v>
          </cell>
        </row>
        <row r="186">
          <cell r="B186">
            <v>41</v>
          </cell>
          <cell r="C186" t="str">
            <v>(-) Despesas comerciais, gerais e administrativas Caixa</v>
          </cell>
          <cell r="D186" t="str">
            <v>(-) Selling, General and Administrative Cash Expenses</v>
          </cell>
          <cell r="E186" t="str">
            <v>Despesas Comerciais, Gerais e Administrativas Caixa</v>
          </cell>
        </row>
        <row r="187">
          <cell r="B187">
            <v>42</v>
          </cell>
          <cell r="C187" t="str">
            <v>(+) Outras receitas operacionais</v>
          </cell>
          <cell r="D187" t="str">
            <v>(+) Other operating revenues</v>
          </cell>
          <cell r="E187" t="str">
            <v>Outras Receitas Operacionais</v>
          </cell>
        </row>
        <row r="188">
          <cell r="B188">
            <v>43</v>
          </cell>
          <cell r="C188" t="str">
            <v>EBITDA</v>
          </cell>
          <cell r="D188" t="str">
            <v>EBITDA</v>
          </cell>
        </row>
        <row r="189">
          <cell r="B189">
            <v>44</v>
          </cell>
          <cell r="C189" t="str">
            <v>Margem EBITDA (%)</v>
          </cell>
          <cell r="D189" t="str">
            <v>EBITDA Margin (%)</v>
          </cell>
        </row>
        <row r="193">
          <cell r="B193">
            <v>1</v>
          </cell>
          <cell r="C193" t="str">
            <v xml:space="preserve">Receita Operacional Bruta </v>
          </cell>
          <cell r="D193" t="str">
            <v>Gross Operating Revenue</v>
          </cell>
          <cell r="E193" t="str">
            <v xml:space="preserve">Receita Operacional Bruta </v>
          </cell>
        </row>
        <row r="194">
          <cell r="B194">
            <v>2</v>
          </cell>
          <cell r="C194" t="str">
            <v>Mensalidades</v>
          </cell>
          <cell r="D194" t="str">
            <v>Monthly Tuition Fees</v>
          </cell>
          <cell r="E194" t="str">
            <v>Mensalidades</v>
          </cell>
        </row>
        <row r="195">
          <cell r="B195">
            <v>3</v>
          </cell>
          <cell r="C195" t="str">
            <v>Pronatec</v>
          </cell>
          <cell r="D195" t="str">
            <v>Pronatec</v>
          </cell>
          <cell r="E195" t="str">
            <v>Pronatec</v>
          </cell>
        </row>
        <row r="196">
          <cell r="B196">
            <v>4</v>
          </cell>
          <cell r="C196" t="str">
            <v>Outras</v>
          </cell>
          <cell r="D196" t="str">
            <v>Others</v>
          </cell>
          <cell r="E196" t="str">
            <v>Outras</v>
          </cell>
        </row>
        <row r="197">
          <cell r="B197">
            <v>5</v>
          </cell>
          <cell r="C197" t="str">
            <v>Deduções da Receita Bruta</v>
          </cell>
          <cell r="D197" t="str">
            <v>Gross Revenue Deductions</v>
          </cell>
          <cell r="E197" t="str">
            <v>Deduções da Receita Bruta</v>
          </cell>
        </row>
        <row r="198">
          <cell r="B198">
            <v>6</v>
          </cell>
          <cell r="C198" t="str">
            <v>Descontos e Bolsas</v>
          </cell>
          <cell r="D198" t="str">
            <v>Scholarships and Discounts</v>
          </cell>
          <cell r="E198" t="str">
            <v>Gratuidades - bolsas de estudo</v>
          </cell>
        </row>
        <row r="199">
          <cell r="B199">
            <v>7</v>
          </cell>
          <cell r="C199" t="str">
            <v>Impostos</v>
          </cell>
          <cell r="D199" t="str">
            <v>Taxes</v>
          </cell>
          <cell r="E199" t="str">
            <v>Devolução de mensalidades e taxas</v>
          </cell>
        </row>
        <row r="200">
          <cell r="B200">
            <v>8</v>
          </cell>
          <cell r="C200" t="str">
            <v>FGEDUC</v>
          </cell>
          <cell r="D200" t="str">
            <v>FGEDUC</v>
          </cell>
          <cell r="E200" t="str">
            <v>FGEDUC</v>
          </cell>
        </row>
        <row r="201">
          <cell r="B201">
            <v>9</v>
          </cell>
          <cell r="C201" t="str">
            <v>Ajuste a Valor Presente (AVP)</v>
          </cell>
          <cell r="D201" t="str">
            <v>Adjustment to Present Value (APV)</v>
          </cell>
          <cell r="E201" t="str">
            <v>Ajuste a Valor Presente (AVP)</v>
          </cell>
        </row>
        <row r="202">
          <cell r="B202">
            <v>10</v>
          </cell>
          <cell r="C202" t="str">
            <v>Ajuste a Valor Presente (AVP) do "DIS"</v>
          </cell>
        </row>
        <row r="203">
          <cell r="B203">
            <v>11</v>
          </cell>
          <cell r="C203" t="str">
            <v>Outras deduções</v>
          </cell>
          <cell r="D203" t="str">
            <v>Other deductions</v>
          </cell>
          <cell r="E203" t="str">
            <v>Outras Deduções</v>
          </cell>
        </row>
        <row r="204">
          <cell r="B204">
            <v>12</v>
          </cell>
          <cell r="C204" t="str">
            <v>% Descontos e Bolsas/ Receita Operacional Bruta</v>
          </cell>
          <cell r="D204" t="str">
            <v>% Scholarships and Discounts/ Gross Operating Revenue</v>
          </cell>
          <cell r="E204" t="str">
            <v>Descontos</v>
          </cell>
        </row>
        <row r="205">
          <cell r="B205">
            <v>13</v>
          </cell>
          <cell r="C205" t="str">
            <v xml:space="preserve">Receita Operacional Líquida </v>
          </cell>
          <cell r="D205" t="str">
            <v>Net Operating Revenue</v>
          </cell>
          <cell r="E205" t="str">
            <v xml:space="preserve">Receita Operacional Líquida </v>
          </cell>
        </row>
        <row r="206">
          <cell r="B206">
            <v>14</v>
          </cell>
          <cell r="C206" t="str">
            <v>(+) Ajuste a valor presente (AVP)</v>
          </cell>
          <cell r="D206" t="str">
            <v>(+) Adjustment to Present Value (APV)</v>
          </cell>
          <cell r="E206" t="str">
            <v>(+) Ajuste a Valor Presente (AVP)</v>
          </cell>
        </row>
        <row r="207">
          <cell r="B207">
            <v>15</v>
          </cell>
          <cell r="C207" t="str">
            <v>Receita Operacional Líquida Recorrente</v>
          </cell>
          <cell r="D207" t="str">
            <v>Recurring Operational Net Revenue</v>
          </cell>
          <cell r="E207" t="str">
            <v>Receita Operacional Líquida Recorrente</v>
          </cell>
        </row>
        <row r="208">
          <cell r="B208">
            <v>16</v>
          </cell>
          <cell r="E208" t="str">
            <v>Impostos</v>
          </cell>
        </row>
        <row r="209">
          <cell r="B209">
            <v>17</v>
          </cell>
        </row>
        <row r="210">
          <cell r="B210">
            <v>18</v>
          </cell>
          <cell r="C210" t="str">
            <v>Custos Caixa dos Serviços Prestados</v>
          </cell>
          <cell r="D210" t="str">
            <v>Cost of Services</v>
          </cell>
        </row>
        <row r="211">
          <cell r="B211">
            <v>19</v>
          </cell>
          <cell r="C211" t="str">
            <v xml:space="preserve">Pessoal </v>
          </cell>
          <cell r="D211" t="str">
            <v>Personnel</v>
          </cell>
          <cell r="E211" t="str">
            <v>Pessoal</v>
          </cell>
        </row>
        <row r="212">
          <cell r="B212">
            <v>20</v>
          </cell>
          <cell r="C212" t="str">
            <v>Pessoal e encargos</v>
          </cell>
          <cell r="D212" t="str">
            <v>Salaries and Payroll Charges</v>
          </cell>
          <cell r="E212" t="str">
            <v>Pessoal e encargos</v>
          </cell>
        </row>
        <row r="213">
          <cell r="B213">
            <v>21</v>
          </cell>
          <cell r="C213" t="str">
            <v>INSS</v>
          </cell>
          <cell r="D213" t="str">
            <v>Brazilian Social Security Institute (INSS)</v>
          </cell>
          <cell r="E213" t="str">
            <v>INSS</v>
          </cell>
        </row>
        <row r="214">
          <cell r="B214">
            <v>22</v>
          </cell>
          <cell r="C214" t="str">
            <v>Energia elétrica, água, gás e telefone</v>
          </cell>
        </row>
        <row r="215">
          <cell r="B215">
            <v>23</v>
          </cell>
          <cell r="C215" t="str">
            <v>Aluguéis, condomínio e IPTU</v>
          </cell>
          <cell r="D215" t="str">
            <v>Rentals / Real Estate Taxes Expenses</v>
          </cell>
          <cell r="E215" t="str">
            <v>Aluguéis, condomínio e IPTU</v>
          </cell>
        </row>
        <row r="216">
          <cell r="B216">
            <v>24</v>
          </cell>
          <cell r="C216" t="str">
            <v>Correios e Malotes</v>
          </cell>
        </row>
        <row r="217">
          <cell r="B217">
            <v>25</v>
          </cell>
          <cell r="C217" t="str">
            <v>Material didático</v>
          </cell>
          <cell r="D217" t="str">
            <v>Textbooks Materials</v>
          </cell>
          <cell r="E217" t="str">
            <v>Material Didático</v>
          </cell>
        </row>
        <row r="218">
          <cell r="B218">
            <v>26</v>
          </cell>
          <cell r="C218" t="str">
            <v>Serviços de terceiros - segurança e limpeza</v>
          </cell>
          <cell r="D218" t="str">
            <v>Third-Party Services and Others</v>
          </cell>
          <cell r="E218" t="str">
            <v>Serviços de terceiros e outros</v>
          </cell>
        </row>
        <row r="219">
          <cell r="B219">
            <v>27</v>
          </cell>
          <cell r="C219" t="str">
            <v>Outros</v>
          </cell>
        </row>
        <row r="222">
          <cell r="B222">
            <v>28</v>
          </cell>
          <cell r="C222" t="str">
            <v>Custos Caixa dos Serviços Prestados</v>
          </cell>
          <cell r="D222" t="str">
            <v>Cost of Services</v>
          </cell>
        </row>
        <row r="223">
          <cell r="B223">
            <v>29</v>
          </cell>
          <cell r="C223" t="str">
            <v xml:space="preserve">Pessoal </v>
          </cell>
          <cell r="D223" t="str">
            <v>Personnel</v>
          </cell>
        </row>
        <row r="224">
          <cell r="B224">
            <v>30</v>
          </cell>
          <cell r="C224" t="str">
            <v>Pessoal e encargos</v>
          </cell>
          <cell r="D224" t="str">
            <v>Salaries and Payroll Charges</v>
          </cell>
        </row>
        <row r="225">
          <cell r="B225">
            <v>31</v>
          </cell>
          <cell r="C225" t="str">
            <v>INSS</v>
          </cell>
          <cell r="D225" t="str">
            <v>Brazilian Social Security Institute (INSS)</v>
          </cell>
        </row>
        <row r="226">
          <cell r="B226">
            <v>32</v>
          </cell>
          <cell r="C226" t="str">
            <v>Energia elétrica, água, gás e telefone</v>
          </cell>
        </row>
        <row r="227">
          <cell r="B227">
            <v>33</v>
          </cell>
          <cell r="C227" t="str">
            <v>Aluguéis, condomínio e IPTU</v>
          </cell>
          <cell r="D227" t="str">
            <v>Rentals / Real Estate Taxes Expenses</v>
          </cell>
        </row>
        <row r="228">
          <cell r="B228">
            <v>34</v>
          </cell>
          <cell r="C228" t="str">
            <v>Correios e Malotes</v>
          </cell>
        </row>
        <row r="229">
          <cell r="B229">
            <v>35</v>
          </cell>
          <cell r="C229" t="str">
            <v>Material didático</v>
          </cell>
          <cell r="D229" t="str">
            <v>Textbooks Materials</v>
          </cell>
        </row>
        <row r="230">
          <cell r="B230">
            <v>36</v>
          </cell>
          <cell r="C230" t="str">
            <v>Serviços de terceiros e outros</v>
          </cell>
          <cell r="D230" t="str">
            <v>Third-Party Services and Others</v>
          </cell>
        </row>
        <row r="231">
          <cell r="B231">
            <v>37</v>
          </cell>
          <cell r="C231" t="str">
            <v>Outros</v>
          </cell>
        </row>
        <row r="232">
          <cell r="B232">
            <v>38</v>
          </cell>
          <cell r="C232" t="str">
            <v>Custos Caixa dos Serviços Prestados</v>
          </cell>
          <cell r="D232" t="str">
            <v>Cash Cost of Services</v>
          </cell>
        </row>
        <row r="233">
          <cell r="B233">
            <v>39</v>
          </cell>
          <cell r="C233" t="str">
            <v>(+) Depreciação e amortização</v>
          </cell>
          <cell r="D233" t="str">
            <v>(+) Depreciation and amortization</v>
          </cell>
          <cell r="E233" t="str">
            <v>Depreciação e amortização COGS</v>
          </cell>
        </row>
        <row r="234">
          <cell r="B234">
            <v>40</v>
          </cell>
          <cell r="C234" t="str">
            <v>Custos dos Serviços Prestados</v>
          </cell>
          <cell r="D234" t="str">
            <v>Cost of Services</v>
          </cell>
          <cell r="E234" t="str">
            <v>Custos dos Serviços Prestados</v>
          </cell>
        </row>
        <row r="235">
          <cell r="B235">
            <v>41</v>
          </cell>
        </row>
        <row r="236">
          <cell r="B236">
            <v>42</v>
          </cell>
        </row>
        <row r="237">
          <cell r="B237">
            <v>43</v>
          </cell>
        </row>
        <row r="238">
          <cell r="B238">
            <v>44</v>
          </cell>
          <cell r="C238" t="str">
            <v>Receita operacional líquida</v>
          </cell>
          <cell r="D238" t="str">
            <v>Net Operating Revenue</v>
          </cell>
        </row>
        <row r="239">
          <cell r="B239">
            <v>45</v>
          </cell>
          <cell r="C239" t="str">
            <v>Custos dos serviços prestados</v>
          </cell>
          <cell r="D239" t="str">
            <v>Cost of Services</v>
          </cell>
          <cell r="E239" t="str">
            <v>Custos dos Serviços Prestados</v>
          </cell>
        </row>
        <row r="240">
          <cell r="B240">
            <v>46</v>
          </cell>
          <cell r="C240" t="str">
            <v>Lucro bruto</v>
          </cell>
          <cell r="D240" t="str">
            <v>Gross Profit</v>
          </cell>
          <cell r="E240" t="str">
            <v>Lucro Bruto</v>
          </cell>
        </row>
        <row r="241">
          <cell r="B241">
            <v>47</v>
          </cell>
          <cell r="C241" t="str">
            <v>(-) Depreciação e amortização</v>
          </cell>
          <cell r="D241" t="str">
            <v>(-) Depreciation and amortization</v>
          </cell>
          <cell r="E241" t="str">
            <v>Depreciação e amortização COGS</v>
          </cell>
        </row>
        <row r="242">
          <cell r="B242">
            <v>48</v>
          </cell>
          <cell r="C242" t="str">
            <v>Lucro Bruto Caixa</v>
          </cell>
          <cell r="D242" t="str">
            <v>Cash Gross Profit</v>
          </cell>
        </row>
        <row r="243">
          <cell r="B243">
            <v>49</v>
          </cell>
          <cell r="C243" t="str">
            <v>Margem Bruta Caixa</v>
          </cell>
          <cell r="D243" t="str">
            <v>Cash Gross Margin</v>
          </cell>
        </row>
        <row r="244">
          <cell r="B244">
            <v>50</v>
          </cell>
        </row>
        <row r="245">
          <cell r="B245">
            <v>51</v>
          </cell>
        </row>
        <row r="246">
          <cell r="B246">
            <v>52</v>
          </cell>
        </row>
        <row r="247">
          <cell r="B247">
            <v>53</v>
          </cell>
        </row>
        <row r="248">
          <cell r="B248">
            <v>54</v>
          </cell>
          <cell r="C248" t="str">
            <v xml:space="preserve">Receita Operacional Líquida </v>
          </cell>
          <cell r="D248" t="str">
            <v>Net Operating Revenue</v>
          </cell>
          <cell r="E248" t="str">
            <v xml:space="preserve">Receita Operacional Líquida </v>
          </cell>
        </row>
        <row r="249">
          <cell r="B249">
            <v>55</v>
          </cell>
          <cell r="C249" t="str">
            <v>(+) Ajuste a valor presente (AVP)</v>
          </cell>
          <cell r="D249" t="str">
            <v>(+) Adjustment to Present Value (APV)</v>
          </cell>
          <cell r="E249" t="str">
            <v>(+) Ajuste a Valor Presente (AVP)</v>
          </cell>
        </row>
        <row r="250">
          <cell r="B250">
            <v>56</v>
          </cell>
          <cell r="C250" t="str">
            <v>Receita Operacional Líquida Recorrente</v>
          </cell>
          <cell r="D250" t="str">
            <v>Recurring Operational Net Revenue</v>
          </cell>
          <cell r="E250" t="str">
            <v>Receita Operacional Líquida Recorrente</v>
          </cell>
        </row>
        <row r="251">
          <cell r="B251">
            <v>57</v>
          </cell>
          <cell r="C251" t="str">
            <v>Custos dos serviços prestados</v>
          </cell>
          <cell r="D251" t="str">
            <v>Cost of Services</v>
          </cell>
          <cell r="E251" t="str">
            <v>Custos dos Serviços Prestados</v>
          </cell>
        </row>
        <row r="252">
          <cell r="B252">
            <v>58</v>
          </cell>
          <cell r="C252" t="str">
            <v>Lucro bruto recorrente</v>
          </cell>
          <cell r="D252" t="str">
            <v>Recurring Gross Profit</v>
          </cell>
        </row>
        <row r="253">
          <cell r="B253">
            <v>59</v>
          </cell>
          <cell r="C253" t="str">
            <v>Margem bruta recorrente</v>
          </cell>
          <cell r="D253" t="str">
            <v>Recurring Gross Margin</v>
          </cell>
        </row>
        <row r="254">
          <cell r="B254">
            <v>60</v>
          </cell>
          <cell r="C254" t="str">
            <v>(-) Depreciação e amortização</v>
          </cell>
          <cell r="D254" t="str">
            <v>(-) Depreciation and amortization</v>
          </cell>
          <cell r="E254" t="str">
            <v>Depreciação e amortização COGS</v>
          </cell>
        </row>
        <row r="255">
          <cell r="B255">
            <v>61</v>
          </cell>
          <cell r="C255" t="str">
            <v>Lucro bruto caixa recorrente</v>
          </cell>
          <cell r="D255" t="str">
            <v>Cash Gross Profit</v>
          </cell>
        </row>
        <row r="256">
          <cell r="B256">
            <v>62</v>
          </cell>
          <cell r="C256" t="str">
            <v>Margem bruta caixa recorrente</v>
          </cell>
          <cell r="D256" t="str">
            <v>Cash Gross Margin</v>
          </cell>
        </row>
        <row r="257">
          <cell r="B257">
            <v>63</v>
          </cell>
          <cell r="C257" t="str">
            <v>(-) Ajuste a valor presente (AVP)</v>
          </cell>
          <cell r="D257" t="str">
            <v>(-) Adjustment to Present Value (APV)</v>
          </cell>
          <cell r="E257" t="str">
            <v>Ajuste a Valor Presente (AVP)</v>
          </cell>
        </row>
        <row r="258">
          <cell r="B258">
            <v>64</v>
          </cell>
          <cell r="C258" t="str">
            <v>Lucro Bruto Caixa</v>
          </cell>
          <cell r="D258" t="str">
            <v>Cash Gross Profit</v>
          </cell>
        </row>
        <row r="259">
          <cell r="B259">
            <v>65</v>
          </cell>
          <cell r="C259" t="str">
            <v>Margem Bruta Caixa</v>
          </cell>
          <cell r="D259" t="str">
            <v>Cash Gross Margin</v>
          </cell>
        </row>
        <row r="260">
          <cell r="B260">
            <v>66</v>
          </cell>
        </row>
        <row r="261">
          <cell r="B261">
            <v>67</v>
          </cell>
        </row>
        <row r="262">
          <cell r="B262">
            <v>68</v>
          </cell>
        </row>
        <row r="263">
          <cell r="B263">
            <v>69</v>
          </cell>
        </row>
        <row r="264">
          <cell r="B264">
            <v>70</v>
          </cell>
          <cell r="C264" t="str">
            <v xml:space="preserve">Receita Operacional Líquida </v>
          </cell>
          <cell r="D264" t="str">
            <v>Net Revenue</v>
          </cell>
          <cell r="E264" t="str">
            <v xml:space="preserve">Receita Operacional Líquida </v>
          </cell>
        </row>
        <row r="265">
          <cell r="B265">
            <v>71</v>
          </cell>
          <cell r="C265" t="str">
            <v>(-) Custos Caixa dos serviços prestados</v>
          </cell>
          <cell r="D265" t="str">
            <v>(-) Cash Cost of Services</v>
          </cell>
          <cell r="E265" t="str">
            <v>Custo Caixa dos Serviços Prestados</v>
          </cell>
        </row>
        <row r="266">
          <cell r="B266">
            <v>72</v>
          </cell>
          <cell r="C266" t="str">
            <v>(-) Despesas comerciais, gerais e administrativas Caixa</v>
          </cell>
          <cell r="D266" t="str">
            <v>(-) Selling, General and Administrative Cash Expenses</v>
          </cell>
          <cell r="E266" t="str">
            <v>Despesas Comerciais, Gerais e Administrativas Caixa</v>
          </cell>
        </row>
        <row r="267">
          <cell r="B267">
            <v>73</v>
          </cell>
          <cell r="C267" t="str">
            <v>(+) Resultado da equivalência patrimonial</v>
          </cell>
          <cell r="E267" t="str">
            <v>Resultado da equivalência patrimonial, líquida</v>
          </cell>
        </row>
        <row r="268">
          <cell r="B268">
            <v>74</v>
          </cell>
          <cell r="C268" t="str">
            <v>(+) Outras receitas operacionais</v>
          </cell>
          <cell r="D268" t="str">
            <v>(+) Other Operating Expenses</v>
          </cell>
          <cell r="E268" t="str">
            <v>Outras Receitas Operacionais</v>
          </cell>
        </row>
        <row r="269">
          <cell r="B269">
            <v>75</v>
          </cell>
          <cell r="C269" t="str">
            <v>EBITDA</v>
          </cell>
          <cell r="D269" t="str">
            <v>EBITDA</v>
          </cell>
          <cell r="E269" t="str">
            <v>EBITDA</v>
          </cell>
        </row>
        <row r="270">
          <cell r="B270">
            <v>76</v>
          </cell>
          <cell r="C270" t="str">
            <v>Margem EBITDA</v>
          </cell>
          <cell r="D270" t="str">
            <v>EBITDA Margin</v>
          </cell>
        </row>
        <row r="271">
          <cell r="B271">
            <v>77</v>
          </cell>
        </row>
        <row r="272">
          <cell r="B272">
            <v>78</v>
          </cell>
        </row>
        <row r="273">
          <cell r="B273">
            <v>79</v>
          </cell>
        </row>
        <row r="274">
          <cell r="B274">
            <v>80</v>
          </cell>
        </row>
        <row r="275">
          <cell r="B275">
            <v>81</v>
          </cell>
          <cell r="C275" t="str">
            <v>Receita operacional líquida recorrente</v>
          </cell>
          <cell r="D275" t="str">
            <v>Net Revenue</v>
          </cell>
          <cell r="E275" t="str">
            <v>Receita Operacional Líquida recorrente</v>
          </cell>
        </row>
        <row r="276">
          <cell r="B276">
            <v>82</v>
          </cell>
          <cell r="C276" t="str">
            <v>(-) Custos Caixa dos serviços prestados</v>
          </cell>
          <cell r="D276" t="str">
            <v>(-) Cash cost of services</v>
          </cell>
          <cell r="E276" t="str">
            <v>Custo Caixa dos Serviços Prestados</v>
          </cell>
        </row>
        <row r="277">
          <cell r="B277">
            <v>83</v>
          </cell>
          <cell r="C277" t="str">
            <v>(-) Despesas comerciais, gerais e administrativas Caixa</v>
          </cell>
          <cell r="D277" t="str">
            <v>(-) Selling, general and administrative cash expenses</v>
          </cell>
          <cell r="E277" t="str">
            <v>Despesas Comerciais, Gerais e Administrativas Caixa</v>
          </cell>
        </row>
        <row r="278">
          <cell r="B278">
            <v>84</v>
          </cell>
          <cell r="C278" t="str">
            <v>(+) Resultado da equivalência patrimonial</v>
          </cell>
          <cell r="E278" t="str">
            <v>Resultado da equivalência patrimonial, líquida</v>
          </cell>
        </row>
        <row r="279">
          <cell r="B279">
            <v>85</v>
          </cell>
          <cell r="C279" t="str">
            <v>(+) Outras receitas operacionais</v>
          </cell>
          <cell r="D279" t="str">
            <v>(+) Other operating expenses</v>
          </cell>
          <cell r="E279" t="str">
            <v>Outras Receitas Operacionais</v>
          </cell>
        </row>
        <row r="280">
          <cell r="B280">
            <v>86</v>
          </cell>
          <cell r="C280" t="str">
            <v>EBITDA recorrente</v>
          </cell>
          <cell r="D280" t="str">
            <v>Recurring EBITDA</v>
          </cell>
          <cell r="E280" t="str">
            <v>EBITDA recorrente</v>
          </cell>
        </row>
        <row r="281">
          <cell r="B281">
            <v>87</v>
          </cell>
          <cell r="C281" t="str">
            <v>Margem EBITDA recorrente</v>
          </cell>
          <cell r="D281" t="str">
            <v>Recurring EBITDA Margin</v>
          </cell>
          <cell r="E281" t="str">
            <v>Margem EBITDA recorrente</v>
          </cell>
        </row>
        <row r="282">
          <cell r="B282">
            <v>88</v>
          </cell>
          <cell r="C282" t="str">
            <v>(+) Resultado Financeiro Operacional</v>
          </cell>
          <cell r="D282" t="str">
            <v>(+) Operating Financial Result</v>
          </cell>
          <cell r="E282" t="str">
            <v>(+) Resultado Financeiro Operacional</v>
          </cell>
        </row>
        <row r="283">
          <cell r="B283">
            <v>89</v>
          </cell>
          <cell r="C283" t="str">
            <v>Receita de Multa e Juros</v>
          </cell>
          <cell r="D283" t="str">
            <v>Fines and interest charged</v>
          </cell>
          <cell r="E283" t="str">
            <v>Receita de Multa e Juros</v>
          </cell>
        </row>
        <row r="284">
          <cell r="B284">
            <v>90</v>
          </cell>
          <cell r="C284" t="str">
            <v>Atualização do Contas a Receber FIES</v>
          </cell>
          <cell r="D284" t="str">
            <v>Inflation Adjustment of FIES Accounts Receivable</v>
          </cell>
          <cell r="E284" t="str">
            <v>Atualização do Contas a Receber FIES</v>
          </cell>
        </row>
        <row r="285">
          <cell r="B285">
            <v>91</v>
          </cell>
          <cell r="C285" t="str">
            <v>Descontos concedidos</v>
          </cell>
          <cell r="D285" t="str">
            <v>Financial Discounts</v>
          </cell>
          <cell r="E285" t="str">
            <v>Descontos concedidos</v>
          </cell>
        </row>
        <row r="286">
          <cell r="B286">
            <v>92</v>
          </cell>
          <cell r="C286" t="str">
            <v>EBITDA Recorrente Ajustado</v>
          </cell>
          <cell r="D286" t="str">
            <v>Adjusted Recurring EBITDA</v>
          </cell>
          <cell r="E286" t="str">
            <v>EBITDA Recorrente Ajustado</v>
          </cell>
        </row>
        <row r="287">
          <cell r="B287">
            <v>93</v>
          </cell>
          <cell r="C287" t="str">
            <v>Margem EBITDA Recorrente Ajsutada</v>
          </cell>
          <cell r="D287" t="str">
            <v>Adjusted Recurring EBITDA Margin</v>
          </cell>
          <cell r="E287" t="str">
            <v>Margem EBITDA Recorrente Ajsutada (%)</v>
          </cell>
        </row>
        <row r="288">
          <cell r="B288">
            <v>94</v>
          </cell>
        </row>
        <row r="289">
          <cell r="B289">
            <v>95</v>
          </cell>
        </row>
        <row r="290">
          <cell r="B290">
            <v>96</v>
          </cell>
        </row>
        <row r="291">
          <cell r="B291">
            <v>97</v>
          </cell>
        </row>
        <row r="292">
          <cell r="B292">
            <v>98</v>
          </cell>
          <cell r="C292" t="str">
            <v>Despesas Comerciais, Gerais e Administrativas Caixa</v>
          </cell>
          <cell r="D292" t="str">
            <v>Selling, General and Administrative Cash Expenses</v>
          </cell>
          <cell r="E292" t="str">
            <v>Despesas Comerciais, Gerais e Administrativas Caixa</v>
          </cell>
        </row>
        <row r="293">
          <cell r="B293">
            <v>99</v>
          </cell>
          <cell r="C293" t="str">
            <v>Despesas Comerciais</v>
          </cell>
          <cell r="D293" t="str">
            <v>Selling Expenses</v>
          </cell>
          <cell r="E293" t="str">
            <v>Despesas Comerciais</v>
          </cell>
        </row>
        <row r="294">
          <cell r="B294">
            <v>100</v>
          </cell>
          <cell r="C294" t="str">
            <v>PDD</v>
          </cell>
          <cell r="D294" t="str">
            <v>Provisions for Doubtful Accounts</v>
          </cell>
          <cell r="E294" t="str">
            <v>PDD</v>
          </cell>
        </row>
        <row r="295">
          <cell r="B295">
            <v>101</v>
          </cell>
          <cell r="C295" t="str">
            <v>PDD - PAR</v>
          </cell>
          <cell r="D295" t="str">
            <v>Provisions for Doubtful Accounts</v>
          </cell>
          <cell r="E295" t="str">
            <v>PDD - PAR</v>
          </cell>
        </row>
        <row r="296">
          <cell r="B296">
            <v>102</v>
          </cell>
          <cell r="C296" t="str">
            <v>PDD - DIS</v>
          </cell>
          <cell r="D296" t="str">
            <v>Provisions for Doubtful Accounts</v>
          </cell>
        </row>
        <row r="297">
          <cell r="B297">
            <v>103</v>
          </cell>
          <cell r="C297" t="str">
            <v>Provisionamento FIES</v>
          </cell>
          <cell r="D297" t="str">
            <v>Provision for FIES</v>
          </cell>
          <cell r="E297" t="str">
            <v>Provisionamento FIES</v>
          </cell>
        </row>
        <row r="298">
          <cell r="B298">
            <v>104</v>
          </cell>
          <cell r="C298" t="str">
            <v>Publicidade</v>
          </cell>
          <cell r="D298" t="str">
            <v>Marketing</v>
          </cell>
          <cell r="E298" t="str">
            <v>Publicidade</v>
          </cell>
        </row>
        <row r="299">
          <cell r="B299">
            <v>105</v>
          </cell>
          <cell r="C299" t="str">
            <v>Despesas Gerais e Administrativas</v>
          </cell>
          <cell r="D299" t="str">
            <v>General and Administrative Expenses</v>
          </cell>
          <cell r="E299" t="str">
            <v>Despesas Gerais e Administrativas Caixa</v>
          </cell>
        </row>
        <row r="300">
          <cell r="B300">
            <v>106</v>
          </cell>
          <cell r="C300" t="str">
            <v>Pessoal</v>
          </cell>
          <cell r="D300" t="str">
            <v>Personnel</v>
          </cell>
          <cell r="E300" t="str">
            <v>Pessoal G&amp;A</v>
          </cell>
        </row>
        <row r="301">
          <cell r="B301">
            <v>107</v>
          </cell>
          <cell r="C301" t="str">
            <v>Pessoal e encargos</v>
          </cell>
          <cell r="D301" t="str">
            <v>Salaries and Payroll Charges</v>
          </cell>
          <cell r="E301" t="str">
            <v>Pessoal e encargos G&amp;A</v>
          </cell>
        </row>
        <row r="302">
          <cell r="B302">
            <v>108</v>
          </cell>
          <cell r="C302" t="str">
            <v>INSS</v>
          </cell>
          <cell r="D302" t="str">
            <v>Brazilian Social Security Institute (INSS)</v>
          </cell>
          <cell r="E302" t="str">
            <v>INSS G&amp;A</v>
          </cell>
        </row>
        <row r="303">
          <cell r="B303">
            <v>109</v>
          </cell>
          <cell r="C303" t="str">
            <v>Outros</v>
          </cell>
          <cell r="D303" t="str">
            <v>Others</v>
          </cell>
          <cell r="E303" t="str">
            <v>Outros G&amp;A (ex-depreciação)</v>
          </cell>
        </row>
        <row r="304">
          <cell r="B304">
            <v>110</v>
          </cell>
          <cell r="C304" t="str">
            <v>Serviços de terceiros</v>
          </cell>
          <cell r="D304" t="str">
            <v>Third-Party Services</v>
          </cell>
          <cell r="E304" t="str">
            <v>Serviços de Terceiros</v>
          </cell>
        </row>
        <row r="305">
          <cell r="B305">
            <v>111</v>
          </cell>
          <cell r="C305" t="str">
            <v>Material de consumo</v>
          </cell>
          <cell r="D305" t="str">
            <v>Consumable Material</v>
          </cell>
          <cell r="E305" t="str">
            <v>Material de Consumo</v>
          </cell>
        </row>
        <row r="306">
          <cell r="B306">
            <v>112</v>
          </cell>
          <cell r="C306" t="str">
            <v>Manutenção e reparos</v>
          </cell>
          <cell r="D306" t="str">
            <v>Maintenance and Repair</v>
          </cell>
          <cell r="E306" t="str">
            <v>Manutenção e Reparos</v>
          </cell>
        </row>
        <row r="307">
          <cell r="B307">
            <v>113</v>
          </cell>
          <cell r="C307" t="str">
            <v>Provisão para contingências</v>
          </cell>
          <cell r="D307" t="str">
            <v>Provision for Contingencies</v>
          </cell>
          <cell r="E307" t="str">
            <v>Provisão para Contingências</v>
          </cell>
        </row>
        <row r="308">
          <cell r="B308">
            <v>114</v>
          </cell>
          <cell r="C308" t="str">
            <v>Condenações Liquidadas</v>
          </cell>
          <cell r="D308" t="str">
            <v>Educational Agreements</v>
          </cell>
          <cell r="E308" t="str">
            <v>Convênios Educacionais</v>
          </cell>
        </row>
        <row r="309">
          <cell r="B309">
            <v>115</v>
          </cell>
          <cell r="C309" t="str">
            <v>Convênios Educacionais</v>
          </cell>
          <cell r="D309" t="str">
            <v>Convictions</v>
          </cell>
          <cell r="E309" t="str">
            <v>Viagens e Estadias</v>
          </cell>
        </row>
        <row r="310">
          <cell r="B310">
            <v>116</v>
          </cell>
          <cell r="C310" t="str">
            <v>Viagens e Estadias</v>
          </cell>
          <cell r="D310" t="str">
            <v>Travel and Lodging</v>
          </cell>
          <cell r="E310" t="str">
            <v>Condenações Liquidadas</v>
          </cell>
        </row>
        <row r="311">
          <cell r="B311">
            <v>117</v>
          </cell>
          <cell r="C311" t="str">
            <v>Eventos Institucionais</v>
          </cell>
          <cell r="D311" t="str">
            <v>Institutional Events</v>
          </cell>
          <cell r="E311" t="str">
            <v>Eventos Institucionais</v>
          </cell>
        </row>
        <row r="312">
          <cell r="B312">
            <v>118</v>
          </cell>
          <cell r="C312" t="str">
            <v>Serviços Gráficos</v>
          </cell>
          <cell r="D312" t="str">
            <v>Copies and Bookbinding</v>
          </cell>
          <cell r="E312" t="str">
            <v>Serviços Gráficos Educacionais e Adm.</v>
          </cell>
        </row>
        <row r="313">
          <cell r="B313">
            <v>119</v>
          </cell>
          <cell r="C313" t="str">
            <v>Seguros</v>
          </cell>
          <cell r="D313" t="str">
            <v>Insurance</v>
          </cell>
          <cell r="E313" t="str">
            <v>Seguros</v>
          </cell>
        </row>
        <row r="314">
          <cell r="B314">
            <v>120</v>
          </cell>
          <cell r="C314" t="str">
            <v>Material de Limpeza</v>
          </cell>
          <cell r="D314" t="str">
            <v>Cleaning Supplies</v>
          </cell>
          <cell r="E314" t="str">
            <v>Material de Limpeza</v>
          </cell>
        </row>
        <row r="315">
          <cell r="B315">
            <v>121</v>
          </cell>
          <cell r="C315" t="str">
            <v>Condução e Transporte</v>
          </cell>
          <cell r="D315" t="str">
            <v>Transportation</v>
          </cell>
          <cell r="E315" t="str">
            <v>Condução e Transporte</v>
          </cell>
        </row>
        <row r="316">
          <cell r="B316">
            <v>122</v>
          </cell>
          <cell r="C316" t="str">
            <v>Aluguel de Veículo</v>
          </cell>
          <cell r="D316" t="str">
            <v>Car Rental</v>
          </cell>
          <cell r="E316" t="str">
            <v>Aluguel de Veículo</v>
          </cell>
        </row>
        <row r="317">
          <cell r="B317">
            <v>123</v>
          </cell>
          <cell r="C317" t="str">
            <v>Outras</v>
          </cell>
          <cell r="D317" t="str">
            <v>Others</v>
          </cell>
          <cell r="E317" t="str">
            <v>Outras G&amp;A</v>
          </cell>
        </row>
        <row r="318">
          <cell r="B318">
            <v>124</v>
          </cell>
          <cell r="C318" t="str">
            <v>Depreciação e amortização</v>
          </cell>
          <cell r="D318" t="str">
            <v>Depreciation and amortization</v>
          </cell>
          <cell r="E318" t="str">
            <v>Depreciação G&amp;A</v>
          </cell>
        </row>
        <row r="319">
          <cell r="B319">
            <v>125</v>
          </cell>
          <cell r="C319" t="str">
            <v xml:space="preserve">Outras receitas operacionais </v>
          </cell>
          <cell r="D319" t="str">
            <v>Other operating revenues</v>
          </cell>
          <cell r="E319" t="str">
            <v>Outras Receitas Operacionais</v>
          </cell>
        </row>
        <row r="320">
          <cell r="B320">
            <v>126</v>
          </cell>
        </row>
        <row r="321">
          <cell r="B321">
            <v>127</v>
          </cell>
        </row>
        <row r="322">
          <cell r="B322">
            <v>128</v>
          </cell>
        </row>
        <row r="323">
          <cell r="B323">
            <v>129</v>
          </cell>
        </row>
        <row r="324">
          <cell r="B324">
            <v>130</v>
          </cell>
          <cell r="C324" t="str">
            <v>Despesas Comerciais, Gerais e Administrativas Caixa</v>
          </cell>
          <cell r="D324" t="str">
            <v>Selling, General and Administrative Cash Expenses</v>
          </cell>
        </row>
        <row r="325">
          <cell r="B325">
            <v>131</v>
          </cell>
          <cell r="C325" t="str">
            <v>Despesas Comerciais</v>
          </cell>
          <cell r="D325" t="str">
            <v>Selling Expenses</v>
          </cell>
        </row>
        <row r="326">
          <cell r="B326">
            <v>132</v>
          </cell>
          <cell r="C326" t="str">
            <v>PDD</v>
          </cell>
          <cell r="D326" t="str">
            <v>Provisions for Doubtful Accounts</v>
          </cell>
        </row>
        <row r="327">
          <cell r="B327">
            <v>133</v>
          </cell>
          <cell r="C327" t="str">
            <v>PDD - PAR</v>
          </cell>
          <cell r="D327" t="str">
            <v>Provisions for Doubtful Accounts</v>
          </cell>
        </row>
        <row r="328">
          <cell r="B328">
            <v>134</v>
          </cell>
          <cell r="C328" t="str">
            <v>PDD - DIS</v>
          </cell>
          <cell r="D328" t="str">
            <v>Provisions for Doubtful Accounts</v>
          </cell>
        </row>
        <row r="329">
          <cell r="B329">
            <v>135</v>
          </cell>
          <cell r="C329" t="str">
            <v>Provisionamento FIES</v>
          </cell>
          <cell r="D329" t="str">
            <v>Provision for FIES</v>
          </cell>
        </row>
        <row r="330">
          <cell r="B330">
            <v>136</v>
          </cell>
          <cell r="C330" t="str">
            <v>Publicidade</v>
          </cell>
          <cell r="D330" t="str">
            <v>Marketing</v>
          </cell>
        </row>
        <row r="331">
          <cell r="B331">
            <v>137</v>
          </cell>
          <cell r="C331" t="str">
            <v>Despesas Gerais e Administrativas</v>
          </cell>
          <cell r="D331" t="str">
            <v>General and Administrative Expenses</v>
          </cell>
        </row>
        <row r="332">
          <cell r="B332">
            <v>138</v>
          </cell>
          <cell r="C332" t="str">
            <v>Pessoal</v>
          </cell>
          <cell r="D332" t="str">
            <v>Personnel</v>
          </cell>
        </row>
        <row r="333">
          <cell r="B333">
            <v>139</v>
          </cell>
          <cell r="C333" t="str">
            <v>Pessoal e encargos</v>
          </cell>
          <cell r="D333" t="str">
            <v>Salaries and Payroll Charges</v>
          </cell>
        </row>
        <row r="334">
          <cell r="B334">
            <v>140</v>
          </cell>
          <cell r="C334" t="str">
            <v>INSS</v>
          </cell>
          <cell r="D334" t="str">
            <v>Brazilian Social Security Institute (INSS)</v>
          </cell>
        </row>
        <row r="335">
          <cell r="B335">
            <v>141</v>
          </cell>
          <cell r="C335" t="str">
            <v>Outros</v>
          </cell>
          <cell r="D335" t="str">
            <v>Others</v>
          </cell>
        </row>
        <row r="336">
          <cell r="B336">
            <v>142</v>
          </cell>
          <cell r="C336" t="str">
            <v>Serviços de terceiros</v>
          </cell>
          <cell r="D336" t="str">
            <v>Third-Party Services</v>
          </cell>
        </row>
        <row r="337">
          <cell r="B337">
            <v>143</v>
          </cell>
          <cell r="C337" t="str">
            <v>Material de consumo</v>
          </cell>
          <cell r="D337" t="str">
            <v>Consumable Material</v>
          </cell>
        </row>
        <row r="338">
          <cell r="B338">
            <v>144</v>
          </cell>
          <cell r="C338" t="str">
            <v>Manutenção e reparos</v>
          </cell>
          <cell r="D338" t="str">
            <v>Maintenance and Repair</v>
          </cell>
        </row>
        <row r="339">
          <cell r="B339">
            <v>145</v>
          </cell>
          <cell r="C339" t="str">
            <v>Provisão para contingências</v>
          </cell>
          <cell r="D339" t="str">
            <v>Provision for Contingencies</v>
          </cell>
        </row>
        <row r="340">
          <cell r="B340">
            <v>146</v>
          </cell>
          <cell r="C340" t="str">
            <v>Condenações Liquidadas</v>
          </cell>
          <cell r="D340" t="str">
            <v>Convictions</v>
          </cell>
        </row>
        <row r="341">
          <cell r="B341">
            <v>147</v>
          </cell>
          <cell r="C341" t="str">
            <v>Convênios Educacionais</v>
          </cell>
          <cell r="D341" t="str">
            <v>Educational Agreements</v>
          </cell>
        </row>
        <row r="342">
          <cell r="B342">
            <v>148</v>
          </cell>
          <cell r="C342" t="str">
            <v>Viagens e Estadias</v>
          </cell>
          <cell r="D342" t="str">
            <v>Travel and Lodging</v>
          </cell>
        </row>
        <row r="343">
          <cell r="B343">
            <v>149</v>
          </cell>
          <cell r="C343" t="str">
            <v>Eventos Institucionais</v>
          </cell>
          <cell r="D343" t="str">
            <v>Institutional Events</v>
          </cell>
        </row>
        <row r="344">
          <cell r="B344">
            <v>150</v>
          </cell>
          <cell r="C344" t="str">
            <v>Serviços Gráficos</v>
          </cell>
          <cell r="D344" t="str">
            <v>Copies and Bookbinding</v>
          </cell>
        </row>
        <row r="345">
          <cell r="B345">
            <v>151</v>
          </cell>
          <cell r="C345" t="str">
            <v>Seguros</v>
          </cell>
          <cell r="D345" t="str">
            <v>Insurance</v>
          </cell>
        </row>
        <row r="346">
          <cell r="B346">
            <v>152</v>
          </cell>
          <cell r="C346" t="str">
            <v>Material de Limpeza</v>
          </cell>
          <cell r="D346" t="str">
            <v>Cleaning Supplies</v>
          </cell>
        </row>
        <row r="347">
          <cell r="B347">
            <v>153</v>
          </cell>
          <cell r="C347" t="str">
            <v>Condução e Transporte</v>
          </cell>
          <cell r="D347" t="str">
            <v>Transportation</v>
          </cell>
        </row>
        <row r="348">
          <cell r="B348">
            <v>154</v>
          </cell>
          <cell r="C348" t="str">
            <v>Aluguel de Veículo</v>
          </cell>
          <cell r="D348" t="str">
            <v>Car Rental</v>
          </cell>
        </row>
        <row r="349">
          <cell r="B349">
            <v>155</v>
          </cell>
          <cell r="C349" t="str">
            <v>Outras</v>
          </cell>
          <cell r="D349" t="str">
            <v>Others</v>
          </cell>
        </row>
        <row r="350">
          <cell r="B350">
            <v>156</v>
          </cell>
          <cell r="C350" t="str">
            <v>Depreciação e amortização</v>
          </cell>
          <cell r="D350" t="str">
            <v>Depreciation and amortization</v>
          </cell>
        </row>
        <row r="351">
          <cell r="B351">
            <v>157</v>
          </cell>
          <cell r="C351" t="str">
            <v xml:space="preserve">Outras receitas operacionais </v>
          </cell>
          <cell r="D351" t="str">
            <v>Other operating revenues</v>
          </cell>
        </row>
        <row r="352">
          <cell r="B352">
            <v>158</v>
          </cell>
        </row>
        <row r="353">
          <cell r="B353">
            <v>159</v>
          </cell>
        </row>
        <row r="354">
          <cell r="B354">
            <v>160</v>
          </cell>
        </row>
        <row r="355">
          <cell r="B355">
            <v>161</v>
          </cell>
          <cell r="C355" t="str">
            <v xml:space="preserve">EBITDA </v>
          </cell>
          <cell r="D355" t="str">
            <v>EBITDA</v>
          </cell>
        </row>
        <row r="356">
          <cell r="B356">
            <v>162</v>
          </cell>
          <cell r="C356" t="str">
            <v>Resultado Financeiro</v>
          </cell>
          <cell r="D356" t="str">
            <v>Financial Result</v>
          </cell>
          <cell r="E356" t="str">
            <v>Resultado Financeiro</v>
          </cell>
        </row>
        <row r="357">
          <cell r="B357">
            <v>163</v>
          </cell>
          <cell r="C357" t="str">
            <v>Depreciação e amortização</v>
          </cell>
          <cell r="D357" t="str">
            <v>Depreciation and amortization</v>
          </cell>
          <cell r="E357" t="str">
            <v>Depreciação e amortização</v>
          </cell>
        </row>
        <row r="358">
          <cell r="B358">
            <v>164</v>
          </cell>
          <cell r="C358" t="str">
            <v>Contribuição social</v>
          </cell>
          <cell r="D358" t="str">
            <v>Social Contribution</v>
          </cell>
          <cell r="E358" t="str">
            <v>Contribuição social</v>
          </cell>
        </row>
        <row r="359">
          <cell r="B359">
            <v>165</v>
          </cell>
          <cell r="C359" t="str">
            <v>Imposto de renda</v>
          </cell>
          <cell r="D359" t="str">
            <v>Income Tax</v>
          </cell>
          <cell r="E359" t="str">
            <v>Imposto de renda</v>
          </cell>
        </row>
        <row r="360">
          <cell r="B360">
            <v>166</v>
          </cell>
          <cell r="C360" t="str">
            <v>Lucro Líquido</v>
          </cell>
          <cell r="D360" t="str">
            <v>Net Income</v>
          </cell>
          <cell r="E360" t="str">
            <v>Lucro líquido</v>
          </cell>
        </row>
        <row r="361">
          <cell r="B361">
            <v>167</v>
          </cell>
          <cell r="C361" t="str">
            <v>Número de ações (ex-tesouraria)</v>
          </cell>
          <cell r="D361" t="str">
            <v>Number of shares</v>
          </cell>
        </row>
        <row r="362">
          <cell r="B362">
            <v>168</v>
          </cell>
          <cell r="C362" t="str">
            <v>Lucro por ação (ex-tesouraria) (R$)</v>
          </cell>
          <cell r="D362" t="str">
            <v>Earnings per share (R$)</v>
          </cell>
        </row>
        <row r="363">
          <cell r="B363">
            <v>169</v>
          </cell>
        </row>
        <row r="364">
          <cell r="B364">
            <v>170</v>
          </cell>
        </row>
        <row r="365">
          <cell r="B365">
            <v>171</v>
          </cell>
        </row>
        <row r="366">
          <cell r="B366">
            <v>172</v>
          </cell>
          <cell r="C366" t="str">
            <v>EBITDA Recorrente Ajustado</v>
          </cell>
          <cell r="D366" t="str">
            <v>Adjusted Recurring EBITDA</v>
          </cell>
        </row>
        <row r="367">
          <cell r="B367">
            <v>173</v>
          </cell>
          <cell r="C367" t="str">
            <v>(-) Resultado Financeiro Operacional</v>
          </cell>
          <cell r="D367" t="str">
            <v>(-) Operating Financial Result</v>
          </cell>
        </row>
        <row r="368">
          <cell r="B368">
            <v>174</v>
          </cell>
          <cell r="C368" t="str">
            <v>EBITDA Recorrente</v>
          </cell>
          <cell r="D368" t="str">
            <v>Recurring EBITDA</v>
          </cell>
        </row>
        <row r="369">
          <cell r="B369">
            <v>175</v>
          </cell>
          <cell r="C369" t="str">
            <v>Resultado Financeiro</v>
          </cell>
          <cell r="D369" t="str">
            <v>Financial Result</v>
          </cell>
        </row>
        <row r="370">
          <cell r="B370">
            <v>176</v>
          </cell>
          <cell r="C370" t="str">
            <v>Depreciação e amortização</v>
          </cell>
          <cell r="D370" t="str">
            <v>Depreciation and Amortization</v>
          </cell>
        </row>
        <row r="371">
          <cell r="B371">
            <v>177</v>
          </cell>
          <cell r="C371" t="str">
            <v>Contribuição social</v>
          </cell>
          <cell r="D371" t="str">
            <v>Social Contribution</v>
          </cell>
        </row>
        <row r="372">
          <cell r="B372">
            <v>178</v>
          </cell>
          <cell r="C372" t="str">
            <v>Imposto de renda</v>
          </cell>
          <cell r="D372" t="str">
            <v>Income Tax</v>
          </cell>
        </row>
        <row r="373">
          <cell r="B373">
            <v>179</v>
          </cell>
          <cell r="C373" t="str">
            <v>Lucro Líquido Recorrente</v>
          </cell>
          <cell r="D373" t="str">
            <v>Recurring Net Income</v>
          </cell>
        </row>
        <row r="374">
          <cell r="B374">
            <v>180</v>
          </cell>
          <cell r="C374" t="str">
            <v>(-) Ajuste a Valor Presente</v>
          </cell>
          <cell r="D374" t="str">
            <v>(-) Adjustment to Present Value (APV)</v>
          </cell>
        </row>
        <row r="375">
          <cell r="B375">
            <v>181</v>
          </cell>
          <cell r="C375" t="str">
            <v>Lucro Líquido</v>
          </cell>
          <cell r="D375" t="str">
            <v>Net Income</v>
          </cell>
        </row>
        <row r="376">
          <cell r="B376">
            <v>182</v>
          </cell>
          <cell r="C376" t="str">
            <v>Número de ações (ex-tesouraria)</v>
          </cell>
          <cell r="D376" t="str">
            <v>Number of shares (Ex Treasury)</v>
          </cell>
        </row>
        <row r="377">
          <cell r="B377">
            <v>183</v>
          </cell>
          <cell r="C377" t="str">
            <v>Lucro recorrente por ação (ex-tesouraria) (R$)</v>
          </cell>
          <cell r="D377" t="str">
            <v>Recurring Earnings per share (Ex Treasury) (R$)</v>
          </cell>
        </row>
        <row r="378">
          <cell r="B378">
            <v>184</v>
          </cell>
          <cell r="C378" t="str">
            <v>Lucro por ação (ex-tesouraria) (R$)</v>
          </cell>
          <cell r="D378" t="str">
            <v>Earnings per share (Ex Treasury) (R$)</v>
          </cell>
        </row>
        <row r="380">
          <cell r="B380" t="str">
            <v>Aba: Comparativo</v>
          </cell>
        </row>
        <row r="381">
          <cell r="B381">
            <v>1</v>
          </cell>
          <cell r="C381" t="str">
            <v>Crescimento - Abs</v>
          </cell>
          <cell r="D381" t="str">
            <v>Abs. - Growth</v>
          </cell>
        </row>
        <row r="382">
          <cell r="B382">
            <v>2</v>
          </cell>
          <cell r="C382" t="str">
            <v>Crescimento - %</v>
          </cell>
          <cell r="D382" t="str">
            <v>% - Growth</v>
          </cell>
        </row>
        <row r="383">
          <cell r="B383">
            <v>3</v>
          </cell>
          <cell r="C383" t="str">
            <v>% do total</v>
          </cell>
          <cell r="D383" t="str">
            <v>% of total</v>
          </cell>
        </row>
        <row r="386">
          <cell r="B386">
            <v>1</v>
          </cell>
          <cell r="C386" t="str">
            <v>Imp. Renda &amp; Contrib. Social</v>
          </cell>
          <cell r="D386" t="str">
            <v>Income Tax &amp; Social Contrib.</v>
          </cell>
        </row>
        <row r="387">
          <cell r="B387">
            <v>2</v>
          </cell>
          <cell r="C387" t="str">
            <v>Margem de Contribuição</v>
          </cell>
          <cell r="D387" t="str">
            <v>Contribution Margin</v>
          </cell>
        </row>
        <row r="388">
          <cell r="B388">
            <v>3</v>
          </cell>
          <cell r="C388" t="str">
            <v>Margem de Contribuição %</v>
          </cell>
          <cell r="D388" t="str">
            <v>Contribution Margin %</v>
          </cell>
        </row>
        <row r="389">
          <cell r="B389">
            <v>4</v>
          </cell>
          <cell r="C389" t="str">
            <v>Depreciação e amortização COGS</v>
          </cell>
          <cell r="D389" t="str">
            <v>Depreciation COGS</v>
          </cell>
        </row>
        <row r="390">
          <cell r="B390">
            <v>5</v>
          </cell>
          <cell r="C390" t="str">
            <v>Depreciação G&amp;A</v>
          </cell>
          <cell r="D390" t="str">
            <v>Depreciation G&amp;A</v>
          </cell>
        </row>
        <row r="391">
          <cell r="B391">
            <v>6</v>
          </cell>
          <cell r="C391" t="str">
            <v>Total do Ativo</v>
          </cell>
          <cell r="D391" t="str">
            <v>Total Assets</v>
          </cell>
        </row>
        <row r="392">
          <cell r="B392">
            <v>7</v>
          </cell>
          <cell r="C392" t="str">
            <v>ROA (anualizado)</v>
          </cell>
          <cell r="D392" t="str">
            <v>ROA (annualized)</v>
          </cell>
        </row>
        <row r="393">
          <cell r="B393">
            <v>8</v>
          </cell>
          <cell r="C393" t="str">
            <v>Patrimônio Líquido</v>
          </cell>
          <cell r="D393" t="str">
            <v>Shareholders' Equity</v>
          </cell>
        </row>
        <row r="394">
          <cell r="B394">
            <v>9</v>
          </cell>
          <cell r="C394" t="str">
            <v>ROE (anualizado)</v>
          </cell>
          <cell r="D394" t="str">
            <v>ROE (annualized)</v>
          </cell>
        </row>
        <row r="395">
          <cell r="B395">
            <v>10</v>
          </cell>
          <cell r="C395" t="str">
            <v>Indicadores de Rentabilidade</v>
          </cell>
          <cell r="D395" t="str">
            <v>Profitability Metrics</v>
          </cell>
        </row>
        <row r="396">
          <cell r="B396">
            <v>11</v>
          </cell>
          <cell r="C396" t="str">
            <v>Indicadores de Capital de Giro</v>
          </cell>
          <cell r="D396" t="str">
            <v>Working Capital Metrics</v>
          </cell>
        </row>
        <row r="397">
          <cell r="B397">
            <v>12</v>
          </cell>
          <cell r="C397" t="str">
            <v>Indicadores de Endividamento</v>
          </cell>
          <cell r="D397" t="str">
            <v>Leverage Metrics</v>
          </cell>
        </row>
        <row r="398">
          <cell r="B398">
            <v>13</v>
          </cell>
          <cell r="C398" t="str">
            <v>PMR (Prazo Médio Receb.)</v>
          </cell>
          <cell r="D398" t="str">
            <v>DSO (Days Sales Outstanding)</v>
          </cell>
        </row>
        <row r="399">
          <cell r="B399">
            <v>14</v>
          </cell>
          <cell r="C399" t="str">
            <v>PMR ex-FIES</v>
          </cell>
          <cell r="D399" t="str">
            <v>DSO ex-FIES</v>
          </cell>
        </row>
        <row r="400">
          <cell r="B400">
            <v>15</v>
          </cell>
          <cell r="C400" t="str">
            <v>Δ dias</v>
          </cell>
          <cell r="D400" t="str">
            <v>Δ days</v>
          </cell>
        </row>
        <row r="401">
          <cell r="B401">
            <v>16</v>
          </cell>
          <cell r="C401" t="str">
            <v>Balanço Patrimonial</v>
          </cell>
          <cell r="D401" t="str">
            <v>Balance Sheet</v>
          </cell>
        </row>
        <row r="402">
          <cell r="B402">
            <v>17</v>
          </cell>
          <cell r="C402" t="str">
            <v>Caixa e aplicações financeiras</v>
          </cell>
          <cell r="D402" t="str">
            <v>Cash and short-term investments</v>
          </cell>
        </row>
        <row r="403">
          <cell r="B403">
            <v>18</v>
          </cell>
          <cell r="C403" t="str">
            <v>Outros ativos circulantes</v>
          </cell>
          <cell r="D403" t="str">
            <v>Other current assets</v>
          </cell>
        </row>
        <row r="404">
          <cell r="B404">
            <v>19</v>
          </cell>
          <cell r="C404" t="str">
            <v>Outros ativos não-circulantes</v>
          </cell>
          <cell r="D404" t="str">
            <v>Other non current assets</v>
          </cell>
        </row>
        <row r="405">
          <cell r="B405">
            <v>20</v>
          </cell>
          <cell r="C405" t="str">
            <v>Empréstimos e Financiamentos CP</v>
          </cell>
          <cell r="D405" t="str">
            <v>Loans and Financing - Short Term</v>
          </cell>
        </row>
        <row r="406">
          <cell r="B406">
            <v>21</v>
          </cell>
          <cell r="C406" t="str">
            <v>Empréstimos e Financiamentos LP</v>
          </cell>
          <cell r="D406" t="str">
            <v>Loans and Financing - Long Term</v>
          </cell>
        </row>
        <row r="407">
          <cell r="B407">
            <v>22</v>
          </cell>
          <cell r="C407" t="str">
            <v>Outros passivos circulantes</v>
          </cell>
          <cell r="D407" t="str">
            <v>Other current liabilities</v>
          </cell>
        </row>
        <row r="408">
          <cell r="B408">
            <v>23</v>
          </cell>
          <cell r="C408" t="str">
            <v>Outros exigíveis a longo prazo</v>
          </cell>
          <cell r="D408" t="str">
            <v>Other long term liabilities</v>
          </cell>
        </row>
        <row r="409">
          <cell r="B409">
            <v>24</v>
          </cell>
          <cell r="C409" t="str">
            <v>Contas a Receber CP</v>
          </cell>
          <cell r="D409" t="str">
            <v>Accounts Receivable - Short Term</v>
          </cell>
        </row>
        <row r="410">
          <cell r="B410">
            <v>25</v>
          </cell>
          <cell r="C410" t="str">
            <v>Contas a Receber LP</v>
          </cell>
          <cell r="D410" t="str">
            <v>Accounts Receivable - Long Term</v>
          </cell>
        </row>
        <row r="411">
          <cell r="B411">
            <v>26</v>
          </cell>
          <cell r="C411" t="str">
            <v>PMP (Prazo Médio Pgto)</v>
          </cell>
          <cell r="D411" t="str">
            <v>DPO (Days Payable Outstanding)</v>
          </cell>
        </row>
        <row r="412">
          <cell r="B412">
            <v>27</v>
          </cell>
          <cell r="C412" t="str">
            <v>CSP (ex-Pessoal&amp;Deprec.)</v>
          </cell>
          <cell r="D412" t="str">
            <v>COGS (ex-Personnel&amp;Deprec.)</v>
          </cell>
        </row>
        <row r="413">
          <cell r="B413">
            <v>28</v>
          </cell>
          <cell r="C413" t="str">
            <v>Índice de Liquidez Corrente</v>
          </cell>
          <cell r="D413" t="str">
            <v>Current Liquidity Ratio</v>
          </cell>
        </row>
        <row r="414">
          <cell r="B414">
            <v>29</v>
          </cell>
          <cell r="C414" t="str">
            <v>Dívida Líquida / EBITDA</v>
          </cell>
          <cell r="D414" t="str">
            <v>Net Debt / EBITDA</v>
          </cell>
        </row>
        <row r="415">
          <cell r="B415">
            <v>30</v>
          </cell>
          <cell r="C415" t="str">
            <v>Despesas Financeiras</v>
          </cell>
          <cell r="D415" t="str">
            <v>Finance Expenses</v>
          </cell>
        </row>
        <row r="416">
          <cell r="B416">
            <v>31</v>
          </cell>
          <cell r="C416" t="str">
            <v>Índice de Cobertura dos Juros</v>
          </cell>
          <cell r="D416" t="str">
            <v>Interest Coverage Ratio</v>
          </cell>
        </row>
        <row r="417">
          <cell r="B417">
            <v>32</v>
          </cell>
          <cell r="C417" t="str">
            <v>Dívida Bruta</v>
          </cell>
          <cell r="D417" t="str">
            <v>Gross Debt</v>
          </cell>
        </row>
        <row r="418">
          <cell r="B418">
            <v>33</v>
          </cell>
          <cell r="C418" t="str">
            <v>Dívida Líquida</v>
          </cell>
          <cell r="D418" t="str">
            <v>Net Debt</v>
          </cell>
        </row>
        <row r="419">
          <cell r="B419">
            <v>34</v>
          </cell>
          <cell r="C419" t="str">
            <v>DRE</v>
          </cell>
          <cell r="D419" t="str">
            <v>Income Statement</v>
          </cell>
        </row>
        <row r="420">
          <cell r="B420">
            <v>35</v>
          </cell>
          <cell r="C420" t="str">
            <v>Demonstrações Financeiras e KPI's</v>
          </cell>
          <cell r="D420" t="str">
            <v>Financial Statements and KPI's</v>
          </cell>
        </row>
        <row r="421">
          <cell r="B421">
            <v>36</v>
          </cell>
          <cell r="C421" t="str">
            <v>CSP</v>
          </cell>
          <cell r="D421" t="str">
            <v>COGS</v>
          </cell>
        </row>
        <row r="422">
          <cell r="B422">
            <v>37</v>
          </cell>
          <cell r="C422" t="str">
            <v>% Receita Líquida</v>
          </cell>
          <cell r="D422" t="str">
            <v>% Net Revenue</v>
          </cell>
        </row>
        <row r="423">
          <cell r="B423">
            <v>38</v>
          </cell>
          <cell r="C423" t="str">
            <v>Despesas Comerciais e G&amp;A</v>
          </cell>
          <cell r="D423" t="str">
            <v>Commercial and G&amp;A Expenses</v>
          </cell>
        </row>
        <row r="424">
          <cell r="B424">
            <v>39</v>
          </cell>
          <cell r="C424" t="str">
            <v>Custo Serv. Prest. (sem Deprec.)</v>
          </cell>
          <cell r="D424" t="str">
            <v>Contribution Margin %</v>
          </cell>
        </row>
        <row r="425">
          <cell r="B425">
            <v>40</v>
          </cell>
          <cell r="C425" t="str">
            <v>Gerais e Adm. (sem Deprec.)</v>
          </cell>
          <cell r="D425" t="str">
            <v>Contribution Margin %</v>
          </cell>
        </row>
      </sheetData>
      <sheetData sheetId="2"/>
      <sheetData sheetId="3"/>
      <sheetData sheetId="4">
        <row r="34">
          <cell r="AH34">
            <v>796866.85382000031</v>
          </cell>
        </row>
      </sheetData>
      <sheetData sheetId="5"/>
      <sheetData sheetId="6"/>
      <sheetData sheetId="7">
        <row r="328">
          <cell r="C328">
            <v>197.06336350066653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Rótulos"/>
      <sheetName val="Menu2"/>
      <sheetName val="DREControl."/>
      <sheetName val="ImputDRE"/>
      <sheetName val="EbitdaAjust."/>
      <sheetName val="Dashboard"/>
      <sheetName val="Comparável 4T17"/>
      <sheetName val="SaídaDRE"/>
      <sheetName val="SaídaDRE_BU"/>
      <sheetName val="DRE BU Controladoria"/>
      <sheetName val="SaídaOutrasTabelas"/>
      <sheetName val="Ind Financeiros"/>
      <sheetName val="BridgeROL"/>
      <sheetName val="CR e PMR"/>
      <sheetName val="PAR e DIS"/>
      <sheetName val="Aging"/>
      <sheetName val="Balanço Controladoria"/>
      <sheetName val="Input Balanço"/>
      <sheetName val="Saída Balanço"/>
      <sheetName val="Capitalização e Caixa"/>
      <sheetName val="Resultado Financeiro"/>
      <sheetName val="Fluxo de Caixa CVM"/>
      <sheetName val="FCO"/>
      <sheetName val="CAPEX"/>
      <sheetName val="RI_DRE"/>
      <sheetName val="RI_KPIs"/>
      <sheetName val="RI_Receita"/>
      <sheetName val="RI_CSP"/>
      <sheetName val="RI_Despesas"/>
      <sheetName val="Gráficos"/>
      <sheetName val="DRE Adquiridas"/>
      <sheetName val="DRE UniSEB"/>
    </sheetNames>
    <sheetDataSet>
      <sheetData sheetId="0" refreshError="1"/>
      <sheetData sheetId="1">
        <row r="4">
          <cell r="B4" t="str">
            <v>Rótulos</v>
          </cell>
        </row>
        <row r="5">
          <cell r="B5" t="str">
            <v>1T</v>
          </cell>
          <cell r="C5" t="str">
            <v>1T</v>
          </cell>
          <cell r="D5" t="str">
            <v>1Q</v>
          </cell>
        </row>
        <row r="6">
          <cell r="B6" t="str">
            <v>2T</v>
          </cell>
          <cell r="C6" t="str">
            <v>2T</v>
          </cell>
          <cell r="D6" t="str">
            <v>2Q</v>
          </cell>
        </row>
        <row r="7">
          <cell r="B7" t="str">
            <v>3T</v>
          </cell>
          <cell r="C7" t="str">
            <v>3T</v>
          </cell>
          <cell r="D7" t="str">
            <v>3Q</v>
          </cell>
        </row>
        <row r="8">
          <cell r="B8" t="str">
            <v>4T</v>
          </cell>
          <cell r="C8" t="str">
            <v>4T</v>
          </cell>
          <cell r="D8" t="str">
            <v>4Q</v>
          </cell>
        </row>
        <row r="9">
          <cell r="B9" t="str">
            <v>Unid.</v>
          </cell>
          <cell r="C9" t="str">
            <v>Em R$ milhões</v>
          </cell>
          <cell r="D9" t="str">
            <v>R$ MM</v>
          </cell>
        </row>
        <row r="10">
          <cell r="B10" t="str">
            <v>Tipo</v>
          </cell>
          <cell r="C10" t="str">
            <v>Consolidado</v>
          </cell>
          <cell r="D10" t="str">
            <v>Consolidated</v>
          </cell>
        </row>
        <row r="11">
          <cell r="B11" t="str">
            <v>Var.</v>
          </cell>
          <cell r="C11" t="str">
            <v>Variação</v>
          </cell>
          <cell r="D11" t="str">
            <v>Change</v>
          </cell>
        </row>
        <row r="12">
          <cell r="B12" t="str">
            <v>Unid.1</v>
          </cell>
          <cell r="C12" t="str">
            <v xml:space="preserve">  Indicadores Financeiros (R$ milhões)</v>
          </cell>
          <cell r="D12" t="str">
            <v>Financial Highlights (R$ million)</v>
          </cell>
        </row>
        <row r="13">
          <cell r="B13" t="str">
            <v>Unid.2</v>
          </cell>
          <cell r="C13" t="str">
            <v>% em relação à receita operacional líquida recorrente</v>
          </cell>
          <cell r="D13" t="str">
            <v>% of Recurring Net Operating Revenue</v>
          </cell>
        </row>
        <row r="17">
          <cell r="B17">
            <v>1</v>
          </cell>
          <cell r="C17" t="str">
            <v xml:space="preserve">Receita Operacional Bruta </v>
          </cell>
          <cell r="D17" t="str">
            <v>Gross Operating Revenue</v>
          </cell>
        </row>
        <row r="18">
          <cell r="B18">
            <v>2</v>
          </cell>
          <cell r="C18" t="str">
            <v>Mensalidades</v>
          </cell>
          <cell r="D18" t="str">
            <v>Monthly Tuition Fees</v>
          </cell>
        </row>
        <row r="19">
          <cell r="B19">
            <v>3</v>
          </cell>
          <cell r="C19" t="str">
            <v>Pronatec</v>
          </cell>
          <cell r="D19" t="str">
            <v>Pronatec</v>
          </cell>
        </row>
        <row r="20">
          <cell r="B20">
            <v>4</v>
          </cell>
          <cell r="C20" t="str">
            <v>Outras</v>
          </cell>
          <cell r="D20" t="str">
            <v>Others</v>
          </cell>
        </row>
        <row r="21">
          <cell r="B21">
            <v>5</v>
          </cell>
          <cell r="C21" t="str">
            <v>Deduções da Receita Bruta</v>
          </cell>
          <cell r="D21" t="str">
            <v>Gross Revenue Deductions</v>
          </cell>
        </row>
        <row r="22">
          <cell r="B22">
            <v>6</v>
          </cell>
          <cell r="C22" t="str">
            <v>Descontos e Bolsas</v>
          </cell>
          <cell r="D22" t="str">
            <v>Scholarships and Discounts</v>
          </cell>
        </row>
        <row r="23">
          <cell r="B23">
            <v>7</v>
          </cell>
          <cell r="C23" t="str">
            <v>Gratuidades - bolsas de estudo</v>
          </cell>
          <cell r="D23" t="str">
            <v>Gratuities - Scholarships</v>
          </cell>
        </row>
        <row r="24">
          <cell r="B24">
            <v>8</v>
          </cell>
          <cell r="C24" t="str">
            <v>Devolução de mensalidades e taxas</v>
          </cell>
          <cell r="D24" t="str">
            <v>Monthly Tuition Fees and Charges Returned</v>
          </cell>
        </row>
        <row r="25">
          <cell r="B25">
            <v>9</v>
          </cell>
          <cell r="C25" t="str">
            <v>Descontos</v>
          </cell>
          <cell r="D25" t="str">
            <v>Discounts Granted</v>
          </cell>
        </row>
        <row r="26">
          <cell r="B26">
            <v>10</v>
          </cell>
          <cell r="C26" t="str">
            <v>Impostos</v>
          </cell>
          <cell r="D26" t="str">
            <v>Taxes</v>
          </cell>
        </row>
        <row r="27">
          <cell r="B27">
            <v>11</v>
          </cell>
          <cell r="C27" t="str">
            <v>FGEDUC</v>
          </cell>
          <cell r="D27" t="str">
            <v>FGEDUC</v>
          </cell>
        </row>
        <row r="28">
          <cell r="B28">
            <v>12</v>
          </cell>
          <cell r="C28" t="str">
            <v>Ajuste a Valor Presente (AVP)</v>
          </cell>
          <cell r="D28" t="str">
            <v>Adjustment to Present Value (APV)</v>
          </cell>
        </row>
        <row r="29">
          <cell r="B29">
            <v>13</v>
          </cell>
          <cell r="C29" t="str">
            <v>Ajuste a Valor Presente (AVP) do "DIS"</v>
          </cell>
        </row>
        <row r="30">
          <cell r="B30">
            <v>14</v>
          </cell>
          <cell r="C30" t="str">
            <v>Outras deduções</v>
          </cell>
          <cell r="D30" t="str">
            <v>Other deductions</v>
          </cell>
        </row>
        <row r="31">
          <cell r="B31">
            <v>15</v>
          </cell>
          <cell r="C31" t="str">
            <v xml:space="preserve">Receita Operacional Líquida </v>
          </cell>
          <cell r="D31" t="str">
            <v>Net Operating Revenue</v>
          </cell>
        </row>
        <row r="32">
          <cell r="B32">
            <v>16</v>
          </cell>
          <cell r="C32" t="str">
            <v>(+) Ajuste a Valor Presente (AVP)</v>
          </cell>
          <cell r="D32" t="str">
            <v>(+) Adjustment to Present Value (APV)</v>
          </cell>
        </row>
        <row r="33">
          <cell r="B33">
            <v>17</v>
          </cell>
          <cell r="C33" t="str">
            <v>Receita Operacional Líquida Recorrente</v>
          </cell>
          <cell r="D33" t="str">
            <v>Recurring Operational Net Revenue</v>
          </cell>
        </row>
        <row r="34">
          <cell r="B34">
            <v>18</v>
          </cell>
          <cell r="C34" t="str">
            <v>Custos dos Serviços Prestados</v>
          </cell>
          <cell r="D34" t="str">
            <v>Cost of Services</v>
          </cell>
        </row>
        <row r="35">
          <cell r="B35">
            <v>19</v>
          </cell>
          <cell r="C35" t="str">
            <v>Pessoal</v>
          </cell>
          <cell r="D35" t="str">
            <v>Personnel</v>
          </cell>
        </row>
        <row r="36">
          <cell r="B36">
            <v>20</v>
          </cell>
          <cell r="C36" t="str">
            <v>Aluguéis, condomínio e IPTU</v>
          </cell>
          <cell r="D36" t="str">
            <v>Rentals / Real Estate Taxes Expenses</v>
          </cell>
        </row>
        <row r="37">
          <cell r="B37">
            <v>21</v>
          </cell>
          <cell r="C37" t="str">
            <v>Material Didático e Correios e Malotes</v>
          </cell>
          <cell r="D37" t="str">
            <v>Textbooks Materials</v>
          </cell>
        </row>
        <row r="38">
          <cell r="B38">
            <v>22</v>
          </cell>
          <cell r="C38" t="str">
            <v>Serviços de terceiros e outros</v>
          </cell>
          <cell r="D38" t="str">
            <v>Third-Party Services and Others</v>
          </cell>
        </row>
        <row r="39">
          <cell r="B39">
            <v>23</v>
          </cell>
          <cell r="C39" t="str">
            <v>Depreciação e amortização COGS</v>
          </cell>
          <cell r="D39" t="str">
            <v>Depreciation and Amortization</v>
          </cell>
        </row>
        <row r="40">
          <cell r="B40">
            <v>61</v>
          </cell>
          <cell r="C40" t="str">
            <v>Outros</v>
          </cell>
        </row>
        <row r="41">
          <cell r="B41">
            <v>24</v>
          </cell>
          <cell r="C41" t="str">
            <v>Lucro Bruto</v>
          </cell>
          <cell r="D41" t="str">
            <v>Gross Profit</v>
          </cell>
        </row>
        <row r="42">
          <cell r="B42">
            <v>25</v>
          </cell>
          <cell r="C42" t="str">
            <v>Margem Bruta</v>
          </cell>
          <cell r="D42" t="str">
            <v>Gross Margin</v>
          </cell>
        </row>
        <row r="43">
          <cell r="B43">
            <v>26</v>
          </cell>
          <cell r="C43" t="str">
            <v>Despesas Comerciais, Gerais e Administrativas</v>
          </cell>
          <cell r="D43" t="str">
            <v>Selling, General and Administrative Expenses</v>
          </cell>
        </row>
        <row r="44">
          <cell r="B44">
            <v>27</v>
          </cell>
          <cell r="C44" t="str">
            <v>Despesas Comerciais</v>
          </cell>
          <cell r="D44" t="str">
            <v>Selling Expenses</v>
          </cell>
        </row>
        <row r="45">
          <cell r="B45">
            <v>500</v>
          </cell>
          <cell r="C45" t="str">
            <v>PDD Mensalidades</v>
          </cell>
        </row>
        <row r="46">
          <cell r="B46">
            <v>28</v>
          </cell>
          <cell r="C46" t="str">
            <v>PDD</v>
          </cell>
          <cell r="D46" t="str">
            <v>Provisions for Doubtful Accounts</v>
          </cell>
        </row>
        <row r="47">
          <cell r="B47">
            <v>29</v>
          </cell>
          <cell r="C47" t="str">
            <v>PDD - DIS</v>
          </cell>
        </row>
        <row r="48">
          <cell r="B48">
            <v>30</v>
          </cell>
          <cell r="C48" t="str">
            <v>PDD - PAR</v>
          </cell>
          <cell r="D48" t="str">
            <v>Provisions for Doubtful Accounts</v>
          </cell>
        </row>
        <row r="49">
          <cell r="B49">
            <v>31</v>
          </cell>
          <cell r="C49" t="str">
            <v xml:space="preserve">PDD - Desconto Comercial </v>
          </cell>
        </row>
        <row r="50">
          <cell r="B50">
            <v>32</v>
          </cell>
          <cell r="C50" t="str">
            <v>Provisionamento FIES</v>
          </cell>
          <cell r="D50" t="str">
            <v>Provisions for FIES</v>
          </cell>
        </row>
        <row r="51">
          <cell r="B51">
            <v>33</v>
          </cell>
          <cell r="C51" t="str">
            <v>Publicidade</v>
          </cell>
          <cell r="D51" t="str">
            <v>Marketing</v>
          </cell>
        </row>
        <row r="52">
          <cell r="B52">
            <v>34</v>
          </cell>
          <cell r="C52" t="str">
            <v>Despesas Gerais e Administrativas</v>
          </cell>
          <cell r="D52" t="str">
            <v>General and Administrative Expenses</v>
          </cell>
        </row>
        <row r="53">
          <cell r="B53">
            <v>35</v>
          </cell>
          <cell r="C53" t="str">
            <v>Pessoal G&amp;A</v>
          </cell>
          <cell r="D53" t="str">
            <v>Personnel</v>
          </cell>
        </row>
        <row r="54">
          <cell r="B54">
            <v>36</v>
          </cell>
          <cell r="C54" t="str">
            <v>Outros G&amp;A (ex-depreciação)</v>
          </cell>
          <cell r="D54" t="str">
            <v>Others</v>
          </cell>
        </row>
        <row r="55">
          <cell r="B55">
            <v>37</v>
          </cell>
          <cell r="C55" t="str">
            <v>Depreciação G&amp;A</v>
          </cell>
          <cell r="D55" t="str">
            <v>Depreciation</v>
          </cell>
        </row>
        <row r="56">
          <cell r="B56">
            <v>38</v>
          </cell>
          <cell r="C56" t="str">
            <v>Resultado da equivalência patrimonial, líquida</v>
          </cell>
          <cell r="D56" t="str">
            <v>Equity method on accounting, net</v>
          </cell>
        </row>
        <row r="57">
          <cell r="B57">
            <v>39</v>
          </cell>
          <cell r="C57" t="str">
            <v>Outras receitas operacionais</v>
          </cell>
          <cell r="D57" t="str">
            <v>Other operating renevues</v>
          </cell>
        </row>
        <row r="58">
          <cell r="B58">
            <v>40</v>
          </cell>
          <cell r="C58" t="str">
            <v>EBIT</v>
          </cell>
          <cell r="D58" t="str">
            <v>EBIT</v>
          </cell>
        </row>
        <row r="59">
          <cell r="B59">
            <v>41</v>
          </cell>
          <cell r="C59" t="str">
            <v>Margem EBIT</v>
          </cell>
          <cell r="D59" t="str">
            <v>EBIT Margin</v>
          </cell>
        </row>
        <row r="60">
          <cell r="B60">
            <v>42</v>
          </cell>
          <cell r="C60" t="str">
            <v>(+) Depreciação e amortização</v>
          </cell>
          <cell r="D60" t="str">
            <v>(+) Depreciation and amortization</v>
          </cell>
        </row>
        <row r="61">
          <cell r="B61">
            <v>43</v>
          </cell>
          <cell r="C61" t="str">
            <v>EBITDA</v>
          </cell>
          <cell r="D61" t="str">
            <v>EBITDA</v>
          </cell>
        </row>
        <row r="62">
          <cell r="B62">
            <v>44</v>
          </cell>
          <cell r="C62" t="str">
            <v>Margem EBITDA</v>
          </cell>
          <cell r="D62" t="str">
            <v>EBITDA Margin</v>
          </cell>
        </row>
        <row r="63">
          <cell r="B63">
            <v>45</v>
          </cell>
          <cell r="C63" t="str">
            <v>(-) Ajuste a Valor Presente (AVP)</v>
          </cell>
          <cell r="D63" t="str">
            <v>(-) Adjustment to Present Value (APV)</v>
          </cell>
        </row>
        <row r="64">
          <cell r="B64">
            <v>46</v>
          </cell>
          <cell r="C64" t="str">
            <v>EBITDA Recorrente</v>
          </cell>
        </row>
        <row r="65">
          <cell r="B65">
            <v>47</v>
          </cell>
          <cell r="C65" t="str">
            <v>Margem EBITDA Recorrente</v>
          </cell>
          <cell r="D65" t="str">
            <v>EBITDA Margin</v>
          </cell>
        </row>
        <row r="66">
          <cell r="B66">
            <v>48</v>
          </cell>
          <cell r="C66" t="str">
            <v>(+) Resultado Financeiro Operacional</v>
          </cell>
          <cell r="D66" t="str">
            <v>(+) Operating Financial Result</v>
          </cell>
        </row>
        <row r="67">
          <cell r="B67">
            <v>49</v>
          </cell>
          <cell r="C67" t="str">
            <v>EBITDA Recorrente Ajustado</v>
          </cell>
          <cell r="D67" t="str">
            <v>Adjusted Recurring EBITDA</v>
          </cell>
        </row>
        <row r="68">
          <cell r="B68">
            <v>50</v>
          </cell>
          <cell r="C68" t="str">
            <v>Margem EBITDA Recorrente Ajustada</v>
          </cell>
          <cell r="D68" t="str">
            <v>Adjusted Recurring EBITDA Margin</v>
          </cell>
        </row>
        <row r="69">
          <cell r="B69">
            <v>51</v>
          </cell>
          <cell r="C69" t="str">
            <v>Resultado financeiro</v>
          </cell>
          <cell r="D69" t="str">
            <v>Financial Result</v>
          </cell>
        </row>
        <row r="70">
          <cell r="B70">
            <v>52</v>
          </cell>
          <cell r="C70" t="str">
            <v>Depreciação e amortização</v>
          </cell>
          <cell r="D70" t="str">
            <v>Depreciation and Amortization</v>
          </cell>
        </row>
        <row r="71">
          <cell r="B71">
            <v>53</v>
          </cell>
          <cell r="C71" t="str">
            <v>Contribuição social</v>
          </cell>
          <cell r="D71" t="str">
            <v>Social Contribution</v>
          </cell>
        </row>
        <row r="72">
          <cell r="B72">
            <v>54</v>
          </cell>
          <cell r="C72" t="str">
            <v>Imposto de renda</v>
          </cell>
          <cell r="D72" t="str">
            <v>Income Tax</v>
          </cell>
        </row>
        <row r="73">
          <cell r="B73">
            <v>55</v>
          </cell>
          <cell r="C73" t="str">
            <v>(-) Resultado Financeiro Operacional</v>
          </cell>
          <cell r="D73" t="str">
            <v>(-) Operating Financial Result</v>
          </cell>
        </row>
        <row r="74">
          <cell r="B74">
            <v>56</v>
          </cell>
          <cell r="C74" t="str">
            <v>Lucro Líquido Recorrente</v>
          </cell>
          <cell r="D74" t="str">
            <v>Recurring Net Income</v>
          </cell>
        </row>
        <row r="75">
          <cell r="B75">
            <v>57</v>
          </cell>
          <cell r="C75" t="str">
            <v>Margem Líquida Recorrente</v>
          </cell>
          <cell r="D75" t="str">
            <v>Recurring Net Income Margin</v>
          </cell>
        </row>
        <row r="76">
          <cell r="B76">
            <v>58</v>
          </cell>
          <cell r="C76" t="str">
            <v>(-) Ajuste a Valor Presente (AVP)</v>
          </cell>
          <cell r="D76" t="str">
            <v>(-) Adjustment to Present Value (APV)</v>
          </cell>
        </row>
        <row r="77">
          <cell r="B77">
            <v>59</v>
          </cell>
          <cell r="C77" t="str">
            <v>Lucro Líquido</v>
          </cell>
          <cell r="D77" t="str">
            <v>Net Income</v>
          </cell>
        </row>
        <row r="78">
          <cell r="B78">
            <v>60</v>
          </cell>
          <cell r="C78" t="str">
            <v>Margem Líquida</v>
          </cell>
          <cell r="D78" t="str">
            <v>Net Income Margin</v>
          </cell>
        </row>
        <row r="82">
          <cell r="B82">
            <v>1</v>
          </cell>
          <cell r="C82" t="str">
            <v>Ativo Circulante</v>
          </cell>
          <cell r="D82" t="str">
            <v>Short-Term Assets</v>
          </cell>
        </row>
        <row r="83">
          <cell r="B83">
            <v>2</v>
          </cell>
          <cell r="C83" t="str">
            <v>Caixa e equivalentes</v>
          </cell>
          <cell r="D83" t="str">
            <v>Cash &amp; Cash Equivalents</v>
          </cell>
          <cell r="E83" t="str">
            <v>Caixa e equivalentes</v>
          </cell>
        </row>
        <row r="84">
          <cell r="B84">
            <v>3</v>
          </cell>
          <cell r="C84" t="str">
            <v>Títulos e valores mobiliários</v>
          </cell>
          <cell r="D84" t="str">
            <v>Short-Term Investments</v>
          </cell>
          <cell r="E84" t="str">
            <v>Fundo exclusivo</v>
          </cell>
        </row>
        <row r="85">
          <cell r="B85">
            <v>4</v>
          </cell>
          <cell r="C85" t="str">
            <v xml:space="preserve">Contas a receber </v>
          </cell>
          <cell r="D85" t="str">
            <v>Accounts Receivable</v>
          </cell>
          <cell r="E85" t="str">
            <v xml:space="preserve">Contas a receber </v>
          </cell>
        </row>
        <row r="86">
          <cell r="B86">
            <v>5</v>
          </cell>
          <cell r="C86" t="str">
            <v xml:space="preserve">Contas a compensar </v>
          </cell>
          <cell r="D86" t="str">
            <v>Carry-Forwards Credits</v>
          </cell>
          <cell r="E86" t="str">
            <v>Créditos a compensar - Sistema FIES</v>
          </cell>
        </row>
        <row r="87">
          <cell r="B87">
            <v>6</v>
          </cell>
          <cell r="C87" t="str">
            <v>Diferencial de swap a receber</v>
          </cell>
          <cell r="D87" t="str">
            <v>Swap difference to be received</v>
          </cell>
          <cell r="E87" t="str">
            <v>Diferencial de swap a receber</v>
          </cell>
        </row>
        <row r="88">
          <cell r="B88">
            <v>7</v>
          </cell>
          <cell r="C88" t="str">
            <v>Adiantamentos a funcionários/terceiros</v>
          </cell>
          <cell r="D88" t="str">
            <v>Advance to Employees / Third-Parties</v>
          </cell>
          <cell r="E88" t="str">
            <v>Adiantamentos a funcionários/terceiros</v>
          </cell>
        </row>
        <row r="89">
          <cell r="B89">
            <v>8</v>
          </cell>
          <cell r="C89" t="str">
            <v xml:space="preserve">Partes relacionadas </v>
          </cell>
          <cell r="D89" t="str">
            <v>Related Parties</v>
          </cell>
          <cell r="E89" t="str">
            <v>Partes relacionadas</v>
          </cell>
        </row>
        <row r="90">
          <cell r="B90">
            <v>9</v>
          </cell>
          <cell r="C90" t="str">
            <v>Despesas antecipadas</v>
          </cell>
          <cell r="D90" t="str">
            <v>Prepaid Expenses</v>
          </cell>
          <cell r="E90" t="str">
            <v>Despesas pagas antecipadamente</v>
          </cell>
        </row>
        <row r="91">
          <cell r="B91">
            <v>10</v>
          </cell>
          <cell r="C91" t="str">
            <v>Impostos e contribuições</v>
          </cell>
          <cell r="D91" t="str">
            <v>Taxes and contributions</v>
          </cell>
          <cell r="E91" t="str">
            <v>Impostos e contribuições</v>
          </cell>
        </row>
        <row r="92">
          <cell r="B92">
            <v>11</v>
          </cell>
          <cell r="C92" t="str">
            <v>Outros</v>
          </cell>
          <cell r="D92" t="str">
            <v>Others</v>
          </cell>
          <cell r="E92" t="str">
            <v>Outros</v>
          </cell>
        </row>
        <row r="93">
          <cell r="B93">
            <v>12</v>
          </cell>
          <cell r="C93" t="str">
            <v>Ativo Não-Circulante</v>
          </cell>
          <cell r="D93" t="str">
            <v>Long-Term Assets</v>
          </cell>
        </row>
        <row r="94">
          <cell r="B94">
            <v>13</v>
          </cell>
          <cell r="C94" t="str">
            <v>Realizável a Longo Prazo</v>
          </cell>
          <cell r="D94" t="str">
            <v>Non-Current Assets</v>
          </cell>
          <cell r="E94" t="str">
            <v>Despesas pagas antecipadamente</v>
          </cell>
        </row>
        <row r="95">
          <cell r="B95">
            <v>14</v>
          </cell>
          <cell r="C95" t="str">
            <v xml:space="preserve">Contas a receber </v>
          </cell>
          <cell r="D95" t="str">
            <v>Accounts Receivable</v>
          </cell>
          <cell r="E95" t="str">
            <v>Contas a receber LP</v>
          </cell>
        </row>
        <row r="96">
          <cell r="B96">
            <v>15</v>
          </cell>
          <cell r="C96" t="str">
            <v>Despesas antecipadas</v>
          </cell>
          <cell r="D96" t="str">
            <v>Prepaid Expenses</v>
          </cell>
          <cell r="E96" t="str">
            <v>Partes relacionadas</v>
          </cell>
        </row>
        <row r="97">
          <cell r="B97">
            <v>16</v>
          </cell>
          <cell r="C97" t="str">
            <v>Partes relacionadas</v>
          </cell>
          <cell r="D97" t="str">
            <v>Related Parties</v>
          </cell>
          <cell r="E97" t="str">
            <v xml:space="preserve">Depósitos judiciais </v>
          </cell>
        </row>
        <row r="98">
          <cell r="B98">
            <v>17</v>
          </cell>
          <cell r="C98" t="str">
            <v>Depósitos judiciais</v>
          </cell>
          <cell r="D98" t="str">
            <v>Judicial Deposits</v>
          </cell>
          <cell r="E98" t="str">
            <v>Impostos e contribuições RLP</v>
          </cell>
        </row>
        <row r="99">
          <cell r="B99">
            <v>18</v>
          </cell>
          <cell r="C99" t="str">
            <v>Impostos e contribuições</v>
          </cell>
          <cell r="D99" t="str">
            <v>Taxes and contributions</v>
          </cell>
          <cell r="E99" t="str">
            <v>IR Diferido</v>
          </cell>
        </row>
        <row r="100">
          <cell r="B100">
            <v>19</v>
          </cell>
          <cell r="C100" t="str">
            <v>Impostos diferidos e outros</v>
          </cell>
          <cell r="D100" t="str">
            <v>Deferred Taxes and others</v>
          </cell>
          <cell r="E100" t="str">
            <v>Outros</v>
          </cell>
        </row>
        <row r="101">
          <cell r="B101">
            <v>20</v>
          </cell>
          <cell r="C101" t="str">
            <v>Adiantamento para futuro aumento de Capital</v>
          </cell>
          <cell r="D101" t="str">
            <v>Advance for future capital increase </v>
          </cell>
          <cell r="E101" t="str">
            <v>Adiantamento para futuro aumento de capital</v>
          </cell>
        </row>
        <row r="102">
          <cell r="B102">
            <v>21</v>
          </cell>
          <cell r="C102" t="str">
            <v>Permanente</v>
          </cell>
          <cell r="D102" t="str">
            <v>Permanent Assets</v>
          </cell>
        </row>
        <row r="103">
          <cell r="B103">
            <v>22</v>
          </cell>
          <cell r="C103" t="str">
            <v xml:space="preserve">Investimentos </v>
          </cell>
          <cell r="D103" t="str">
            <v>Investments</v>
          </cell>
          <cell r="E103" t="str">
            <v xml:space="preserve">      Investimentos </v>
          </cell>
        </row>
        <row r="104">
          <cell r="B104">
            <v>23</v>
          </cell>
          <cell r="C104" t="str">
            <v>Imobilizado</v>
          </cell>
          <cell r="D104" t="str">
            <v>Fixed Assets</v>
          </cell>
          <cell r="E104" t="str">
            <v xml:space="preserve">      Imobilizado</v>
          </cell>
        </row>
        <row r="105">
          <cell r="B105">
            <v>24</v>
          </cell>
          <cell r="C105" t="str">
            <v>Intangível</v>
          </cell>
          <cell r="D105" t="str">
            <v>Intangible</v>
          </cell>
          <cell r="E105" t="str">
            <v xml:space="preserve">      Intangível</v>
          </cell>
        </row>
        <row r="106">
          <cell r="B106">
            <v>25</v>
          </cell>
          <cell r="C106" t="str">
            <v>Total do Ativo</v>
          </cell>
          <cell r="D106" t="str">
            <v>Total Assets</v>
          </cell>
        </row>
        <row r="107">
          <cell r="B107">
            <v>26</v>
          </cell>
        </row>
        <row r="108">
          <cell r="B108">
            <v>27</v>
          </cell>
          <cell r="C108" t="str">
            <v>Passivo Circulante</v>
          </cell>
          <cell r="D108" t="str">
            <v>Short-Term Liabilities</v>
          </cell>
        </row>
        <row r="109">
          <cell r="B109">
            <v>28</v>
          </cell>
          <cell r="C109" t="str">
            <v>Empréstimos e financiamentos</v>
          </cell>
          <cell r="D109" t="str">
            <v>Loans and Financing</v>
          </cell>
          <cell r="E109" t="str">
            <v>Empréstimos e financiamentos Circulante</v>
          </cell>
        </row>
        <row r="110">
          <cell r="B110">
            <v>29</v>
          </cell>
          <cell r="C110" t="str">
            <v xml:space="preserve">Diferencial de swap a pagar </v>
          </cell>
          <cell r="D110" t="str">
            <v>Swap difference to be paid</v>
          </cell>
          <cell r="E110" t="str">
            <v>Diferencial de Swap a pagar</v>
          </cell>
        </row>
        <row r="111">
          <cell r="B111">
            <v>30</v>
          </cell>
          <cell r="C111" t="str">
            <v>Fornecedores</v>
          </cell>
          <cell r="D111" t="str">
            <v>Suppliers</v>
          </cell>
          <cell r="E111" t="str">
            <v>Fornecedores</v>
          </cell>
        </row>
        <row r="112">
          <cell r="B112">
            <v>31</v>
          </cell>
          <cell r="C112" t="str">
            <v>Salários e encargos sociais</v>
          </cell>
          <cell r="D112" t="str">
            <v>Salaries and Payroll Charges</v>
          </cell>
          <cell r="E112" t="str">
            <v>Obrigações trabalhistas</v>
          </cell>
        </row>
        <row r="113">
          <cell r="B113">
            <v>32</v>
          </cell>
          <cell r="C113" t="str">
            <v>Obrigações tributárias</v>
          </cell>
          <cell r="D113" t="str">
            <v>Taxes Payable</v>
          </cell>
          <cell r="E113" t="str">
            <v>Obrigações tributárias</v>
          </cell>
        </row>
        <row r="114">
          <cell r="B114">
            <v>33</v>
          </cell>
          <cell r="C114" t="str">
            <v>Mensalidades recebidas antecipadamente</v>
          </cell>
          <cell r="D114" t="str">
            <v>Prepaid Monthly Tuition Fees</v>
          </cell>
          <cell r="E114" t="str">
            <v>Mensalidades antecipadas</v>
          </cell>
        </row>
        <row r="115">
          <cell r="B115">
            <v>34</v>
          </cell>
          <cell r="C115" t="str">
            <v>Adiantamento de convênio circulante</v>
          </cell>
          <cell r="D115" t="str">
            <v>Advances under Partnership Agreement</v>
          </cell>
          <cell r="E115" t="str">
            <v>Adiantamento de convênios</v>
          </cell>
        </row>
        <row r="116">
          <cell r="B116">
            <v>35</v>
          </cell>
          <cell r="C116" t="str">
            <v>Parcelamento de tributos</v>
          </cell>
          <cell r="D116" t="str">
            <v>Taxes Paid in Installments</v>
          </cell>
          <cell r="E116" t="str">
            <v>Parcelamentos fiscais Circulante</v>
          </cell>
        </row>
        <row r="117">
          <cell r="B117">
            <v>36</v>
          </cell>
          <cell r="C117" t="str">
            <v>Partes relacionadas</v>
          </cell>
          <cell r="D117" t="str">
            <v>Related Parties</v>
          </cell>
          <cell r="E117" t="str">
            <v>Partes relacionadas</v>
          </cell>
        </row>
        <row r="118">
          <cell r="B118">
            <v>37</v>
          </cell>
          <cell r="C118" t="str">
            <v>Dividendos a pagar</v>
          </cell>
          <cell r="D118" t="str">
            <v>Dividends Payable</v>
          </cell>
          <cell r="E118" t="str">
            <v>Dividendos a pagar</v>
          </cell>
        </row>
        <row r="119">
          <cell r="B119">
            <v>38</v>
          </cell>
          <cell r="C119" t="str">
            <v>Preço de aquisição a pagar</v>
          </cell>
          <cell r="D119" t="str">
            <v>Acquisition price to be paid</v>
          </cell>
          <cell r="E119" t="str">
            <v>Preço de aquisição a pagar</v>
          </cell>
        </row>
        <row r="120">
          <cell r="B120">
            <v>39</v>
          </cell>
          <cell r="C120" t="str">
            <v>Provisão para desmobilização de ativos</v>
          </cell>
          <cell r="E120" t="str">
            <v>Provisão para desmobilização de ativos</v>
          </cell>
        </row>
        <row r="121">
          <cell r="B121">
            <v>40</v>
          </cell>
          <cell r="C121" t="str">
            <v>Outros</v>
          </cell>
          <cell r="D121" t="str">
            <v>Others</v>
          </cell>
          <cell r="E121" t="str">
            <v>Demais contas a pagar</v>
          </cell>
        </row>
        <row r="122">
          <cell r="B122">
            <v>41</v>
          </cell>
          <cell r="C122" t="str">
            <v>Exigível a Longo Prazo</v>
          </cell>
          <cell r="D122" t="str">
            <v>Long-Term Liabilities</v>
          </cell>
        </row>
        <row r="123">
          <cell r="B123">
            <v>42</v>
          </cell>
          <cell r="C123" t="str">
            <v xml:space="preserve">Empréstimos e financiamentos  </v>
          </cell>
          <cell r="D123" t="str">
            <v>Loans and Financing</v>
          </cell>
          <cell r="E123" t="str">
            <v>Empréstimos e financiamentos ELP</v>
          </cell>
        </row>
        <row r="124">
          <cell r="B124">
            <v>43</v>
          </cell>
          <cell r="C124" t="str">
            <v>Contingências</v>
          </cell>
          <cell r="D124" t="str">
            <v>Contingencies</v>
          </cell>
          <cell r="E124" t="str">
            <v>Contingências</v>
          </cell>
        </row>
        <row r="125">
          <cell r="B125">
            <v>44</v>
          </cell>
          <cell r="C125" t="str">
            <v xml:space="preserve">Adiantamento de convênio </v>
          </cell>
          <cell r="D125" t="str">
            <v>Advances under Partnership Agreement</v>
          </cell>
          <cell r="E125" t="str">
            <v>Adiantamentos de convênios</v>
          </cell>
        </row>
        <row r="126">
          <cell r="B126">
            <v>45</v>
          </cell>
          <cell r="C126" t="str">
            <v>Parcelamento de tributos</v>
          </cell>
          <cell r="D126" t="str">
            <v>Taxes Paid in Installments</v>
          </cell>
          <cell r="E126" t="str">
            <v>Parcelamentos fiscais ELP</v>
          </cell>
        </row>
        <row r="127">
          <cell r="B127">
            <v>46</v>
          </cell>
          <cell r="C127" t="str">
            <v>Provisão para desmobilização de ativos</v>
          </cell>
          <cell r="D127" t="str">
            <v>Provision for asset retirement obligations</v>
          </cell>
          <cell r="E127" t="str">
            <v>Provisão para desmobilização de ativos</v>
          </cell>
        </row>
        <row r="128">
          <cell r="B128">
            <v>47</v>
          </cell>
          <cell r="C128" t="str">
            <v>Impostos diferidos</v>
          </cell>
          <cell r="D128" t="str">
            <v>Deferred Taxes</v>
          </cell>
          <cell r="E128" t="str">
            <v>IR Diferido</v>
          </cell>
        </row>
        <row r="129">
          <cell r="B129">
            <v>48</v>
          </cell>
          <cell r="C129" t="str">
            <v>Preço de aquisição a pagar</v>
          </cell>
          <cell r="D129" t="str">
            <v>Acquisition price to be paid</v>
          </cell>
          <cell r="E129" t="str">
            <v>Preço de aquisição a pagar ELP</v>
          </cell>
        </row>
        <row r="130">
          <cell r="B130">
            <v>49</v>
          </cell>
          <cell r="C130" t="str">
            <v>Outros</v>
          </cell>
          <cell r="D130" t="str">
            <v>Others</v>
          </cell>
          <cell r="E130" t="str">
            <v>Provisão para passivo a descoberto</v>
          </cell>
        </row>
        <row r="131">
          <cell r="B131">
            <v>50</v>
          </cell>
          <cell r="C131" t="str">
            <v>Patrimônio Líquido</v>
          </cell>
          <cell r="D131" t="str">
            <v>Shareholders' Equity</v>
          </cell>
        </row>
        <row r="132">
          <cell r="B132">
            <v>51</v>
          </cell>
          <cell r="C132" t="str">
            <v>Capital social</v>
          </cell>
          <cell r="D132" t="str">
            <v>Capital</v>
          </cell>
          <cell r="E132" t="str">
            <v>Capital social</v>
          </cell>
        </row>
        <row r="133">
          <cell r="B133">
            <v>52</v>
          </cell>
          <cell r="C133" t="str">
            <v>Custo com emissão de ações</v>
          </cell>
          <cell r="D133" t="str">
            <v>Share Issuance Costs</v>
          </cell>
          <cell r="E133" t="str">
            <v>Custo com emissao de acoes</v>
          </cell>
        </row>
        <row r="134">
          <cell r="B134">
            <v>53</v>
          </cell>
          <cell r="C134" t="str">
            <v>Reservas de capital</v>
          </cell>
          <cell r="D134" t="str">
            <v>Capital Reserves</v>
          </cell>
          <cell r="E134" t="str">
            <v>Reserva de capital</v>
          </cell>
        </row>
        <row r="135">
          <cell r="B135">
            <v>54</v>
          </cell>
          <cell r="C135" t="str">
            <v>Reservas de lucros</v>
          </cell>
          <cell r="D135" t="str">
            <v>Earnings Reserves</v>
          </cell>
          <cell r="E135" t="str">
            <v>Reserva de lucros</v>
          </cell>
        </row>
        <row r="136">
          <cell r="B136">
            <v>55</v>
          </cell>
          <cell r="C136" t="str">
            <v>Resultado do período</v>
          </cell>
          <cell r="D136" t="str">
            <v>Income for the period</v>
          </cell>
          <cell r="E136" t="str">
            <v>Resultado do período</v>
          </cell>
        </row>
        <row r="137">
          <cell r="B137">
            <v>56</v>
          </cell>
          <cell r="C137" t="str">
            <v>Dividendo adicional proposto</v>
          </cell>
          <cell r="D137" t="str">
            <v>Addicional Proposed Dividend</v>
          </cell>
          <cell r="E137" t="str">
            <v>Dividendo Adicional Proposto</v>
          </cell>
        </row>
        <row r="138">
          <cell r="B138">
            <v>57</v>
          </cell>
          <cell r="C138" t="str">
            <v>Ajustes acumulados de conversão</v>
          </cell>
          <cell r="D138" t="str">
            <v>Retained Translation Adjustments</v>
          </cell>
          <cell r="E138" t="str">
            <v>Ajuste Acumulado de Conversão</v>
          </cell>
        </row>
        <row r="139">
          <cell r="B139">
            <v>58</v>
          </cell>
          <cell r="C139" t="str">
            <v>Ações em Tesouraria</v>
          </cell>
          <cell r="D139" t="str">
            <v>Treasury Stocks</v>
          </cell>
          <cell r="E139" t="str">
            <v>Ações em Tesouraria</v>
          </cell>
        </row>
        <row r="140">
          <cell r="B140">
            <v>59</v>
          </cell>
          <cell r="C140" t="str">
            <v>Opção Recompra de Ações</v>
          </cell>
          <cell r="D140" t="str">
            <v>Stock Buyback Calls</v>
          </cell>
          <cell r="E140" t="str">
            <v>Opção Recompra de Ações</v>
          </cell>
        </row>
        <row r="141">
          <cell r="B141">
            <v>60</v>
          </cell>
          <cell r="C141" t="str">
            <v>Total do Passivo e Patrimônio Líquido</v>
          </cell>
          <cell r="D141" t="str">
            <v>Total Liabilities and Shareholders' Equity</v>
          </cell>
          <cell r="E141" t="str">
            <v>Reserva de lucros - não distribuíveis</v>
          </cell>
        </row>
        <row r="142">
          <cell r="B142">
            <v>61</v>
          </cell>
          <cell r="E142" t="str">
            <v>Outros</v>
          </cell>
        </row>
        <row r="146">
          <cell r="B146">
            <v>1</v>
          </cell>
          <cell r="C146" t="str">
            <v xml:space="preserve">Receita Operacional Líquida </v>
          </cell>
          <cell r="D146" t="str">
            <v>Net Revenue</v>
          </cell>
        </row>
        <row r="147">
          <cell r="B147">
            <v>2</v>
          </cell>
          <cell r="C147" t="str">
            <v>Lucro Bruto</v>
          </cell>
          <cell r="D147" t="str">
            <v>Gross Profit</v>
          </cell>
        </row>
        <row r="148">
          <cell r="B148">
            <v>3</v>
          </cell>
          <cell r="C148" t="str">
            <v>Margem Bruta (%)</v>
          </cell>
          <cell r="D148" t="str">
            <v>Gross Profit margin (%)</v>
          </cell>
        </row>
        <row r="149">
          <cell r="B149">
            <v>4</v>
          </cell>
          <cell r="C149" t="str">
            <v>EBITDA</v>
          </cell>
          <cell r="D149" t="str">
            <v>EBITDA</v>
          </cell>
        </row>
        <row r="150">
          <cell r="B150">
            <v>5</v>
          </cell>
          <cell r="C150" t="str">
            <v>Margem EBITDA (%)</v>
          </cell>
          <cell r="D150" t="str">
            <v>EBITDA Margin (%)</v>
          </cell>
        </row>
        <row r="151">
          <cell r="B151">
            <v>6</v>
          </cell>
          <cell r="C151" t="str">
            <v>Lucro Líquido</v>
          </cell>
          <cell r="D151" t="str">
            <v>Net Income</v>
          </cell>
        </row>
        <row r="152">
          <cell r="B152">
            <v>7</v>
          </cell>
          <cell r="C152" t="str">
            <v>Margem Líquida (%)</v>
          </cell>
          <cell r="D152" t="str">
            <v>Net Income Margin (%)</v>
          </cell>
        </row>
        <row r="153">
          <cell r="B153">
            <v>8</v>
          </cell>
        </row>
        <row r="154">
          <cell r="B154">
            <v>9</v>
          </cell>
        </row>
        <row r="155">
          <cell r="B155">
            <v>10</v>
          </cell>
        </row>
        <row r="156">
          <cell r="B156">
            <v>11</v>
          </cell>
          <cell r="C156" t="str">
            <v>Receita Operacional Líquida Recorrente</v>
          </cell>
          <cell r="D156" t="str">
            <v>Recurring Net Revenue</v>
          </cell>
        </row>
        <row r="157">
          <cell r="B157">
            <v>12</v>
          </cell>
          <cell r="C157" t="str">
            <v>Lucro Bruto Recorrente</v>
          </cell>
          <cell r="D157" t="str">
            <v>Recurring Gross Profit</v>
          </cell>
        </row>
        <row r="158">
          <cell r="B158">
            <v>13</v>
          </cell>
          <cell r="C158" t="str">
            <v>Margem Bruta Recorrente (%)</v>
          </cell>
          <cell r="D158" t="str">
            <v>Recurring Gross Profit margin (%)</v>
          </cell>
        </row>
        <row r="159">
          <cell r="B159">
            <v>14</v>
          </cell>
          <cell r="C159" t="str">
            <v>EBITDA Recorrente Ajustado</v>
          </cell>
          <cell r="D159" t="str">
            <v>Adjusted Recurring EBITDA</v>
          </cell>
        </row>
        <row r="160">
          <cell r="B160">
            <v>15</v>
          </cell>
          <cell r="C160" t="str">
            <v>Margem EBITDA Recorrente Ajustada (%)</v>
          </cell>
          <cell r="D160" t="str">
            <v>Adjusted Recurring EBITDA Margin (%)</v>
          </cell>
        </row>
        <row r="161">
          <cell r="B161">
            <v>16</v>
          </cell>
          <cell r="C161" t="str">
            <v>Lucro Líquido Recorrente</v>
          </cell>
          <cell r="D161" t="str">
            <v>Recurring Net Income</v>
          </cell>
        </row>
        <row r="162">
          <cell r="B162">
            <v>17</v>
          </cell>
          <cell r="C162" t="str">
            <v>Margem Líquida Recorrente (%)</v>
          </cell>
          <cell r="D162" t="str">
            <v>Recurring Net Income Margin (%)</v>
          </cell>
        </row>
        <row r="163">
          <cell r="B163">
            <v>18</v>
          </cell>
        </row>
        <row r="164">
          <cell r="B164">
            <v>19</v>
          </cell>
        </row>
        <row r="165">
          <cell r="B165">
            <v>20</v>
          </cell>
        </row>
        <row r="166">
          <cell r="B166">
            <v>21</v>
          </cell>
          <cell r="C166" t="str">
            <v xml:space="preserve">Receita Operacional Líquida </v>
          </cell>
          <cell r="D166" t="str">
            <v>Operational Net Revenue</v>
          </cell>
        </row>
        <row r="167">
          <cell r="B167">
            <v>22</v>
          </cell>
          <cell r="C167" t="str">
            <v>(+) Ajuste a Valor Presente (AVP)</v>
          </cell>
          <cell r="D167" t="str">
            <v>(+) Adjustment to Present Value (APV)</v>
          </cell>
        </row>
        <row r="168">
          <cell r="B168">
            <v>23</v>
          </cell>
          <cell r="C168" t="str">
            <v>Receita Operacional Líquida Recorrente</v>
          </cell>
          <cell r="D168" t="str">
            <v>Recurring Operational Net Revenue</v>
          </cell>
        </row>
        <row r="169">
          <cell r="B169">
            <v>24</v>
          </cell>
          <cell r="C169" t="str">
            <v>(-) Custos Caixa dos serviços prestados</v>
          </cell>
          <cell r="D169" t="str">
            <v>(-) Cash Cost of Services</v>
          </cell>
          <cell r="E169" t="str">
            <v>Custo Caixa dos Serviços Prestados</v>
          </cell>
        </row>
        <row r="170">
          <cell r="B170">
            <v>25</v>
          </cell>
          <cell r="C170" t="str">
            <v>(-) Despesas comerciais, gerais e administrativas Caixa</v>
          </cell>
          <cell r="D170" t="str">
            <v>(-) Selling, General and Administrative Cash Expenses</v>
          </cell>
          <cell r="E170" t="str">
            <v>Despesas Comerciais, Gerais e Administrativas Caixa</v>
          </cell>
        </row>
        <row r="171">
          <cell r="B171">
            <v>26</v>
          </cell>
          <cell r="C171" t="str">
            <v>(+) Resultado da equivalência patrimonial</v>
          </cell>
          <cell r="E171" t="str">
            <v>Resultado da equivalência patrimonial, líquida</v>
          </cell>
        </row>
        <row r="172">
          <cell r="B172">
            <v>27</v>
          </cell>
          <cell r="C172" t="str">
            <v>(+) Outras receitas operacionais</v>
          </cell>
          <cell r="D172" t="str">
            <v>(+) Other operating revenues</v>
          </cell>
          <cell r="E172" t="str">
            <v>Outras Receitas Operacionais</v>
          </cell>
        </row>
        <row r="173">
          <cell r="B173">
            <v>28</v>
          </cell>
          <cell r="C173" t="str">
            <v>EBITDA Recorrente</v>
          </cell>
          <cell r="D173" t="str">
            <v>Recurring EBITDA</v>
          </cell>
        </row>
        <row r="174">
          <cell r="B174">
            <v>29</v>
          </cell>
          <cell r="C174" t="str">
            <v>Margem EBITDA Recorrente (%)</v>
          </cell>
          <cell r="D174" t="str">
            <v>Recurring EBITDA Margin (%)</v>
          </cell>
        </row>
        <row r="175">
          <cell r="B175">
            <v>30</v>
          </cell>
          <cell r="C175" t="str">
            <v>(+) Resultado Financeiro Operacional</v>
          </cell>
          <cell r="D175" t="str">
            <v>(+) Operating Financial Result</v>
          </cell>
        </row>
        <row r="176">
          <cell r="B176">
            <v>31</v>
          </cell>
          <cell r="C176" t="str">
            <v>Receita de Multa e Juros</v>
          </cell>
          <cell r="D176" t="str">
            <v>Fines and interest charged</v>
          </cell>
        </row>
        <row r="177">
          <cell r="B177">
            <v>32</v>
          </cell>
          <cell r="C177" t="str">
            <v>Atualização do Contas a Receber FIES</v>
          </cell>
          <cell r="D177" t="str">
            <v>Inflation Adjustment of FIES Accounts Receivable</v>
          </cell>
        </row>
        <row r="178">
          <cell r="B178">
            <v>33</v>
          </cell>
          <cell r="C178" t="str">
            <v>Descontos concedidos</v>
          </cell>
          <cell r="D178" t="str">
            <v>Financial Discounts</v>
          </cell>
        </row>
        <row r="179">
          <cell r="B179">
            <v>34</v>
          </cell>
          <cell r="C179" t="str">
            <v>EBITDA Recorrente Ajustado</v>
          </cell>
          <cell r="D179" t="str">
            <v>Adjusted Recurring EBITDA</v>
          </cell>
        </row>
        <row r="180">
          <cell r="B180">
            <v>35</v>
          </cell>
          <cell r="C180" t="str">
            <v>Margem EBITDA Recorrente Ajsutada (%)</v>
          </cell>
          <cell r="D180" t="str">
            <v>Adjusted Recurring EBITDA Margin (%)</v>
          </cell>
        </row>
        <row r="181">
          <cell r="B181">
            <v>36</v>
          </cell>
        </row>
        <row r="182">
          <cell r="B182">
            <v>37</v>
          </cell>
        </row>
        <row r="183">
          <cell r="B183">
            <v>38</v>
          </cell>
        </row>
        <row r="184">
          <cell r="B184">
            <v>39</v>
          </cell>
          <cell r="C184" t="str">
            <v xml:space="preserve">Receita Operacional Líquida </v>
          </cell>
          <cell r="D184" t="str">
            <v>Net Revenue</v>
          </cell>
        </row>
        <row r="185">
          <cell r="B185">
            <v>40</v>
          </cell>
          <cell r="C185" t="str">
            <v>(-) Custos Caixa dos serviços prestados</v>
          </cell>
          <cell r="D185" t="str">
            <v>(-) Cash Cost of Services</v>
          </cell>
          <cell r="E185" t="str">
            <v>Custo Caixa dos Serviços Prestados</v>
          </cell>
        </row>
        <row r="186">
          <cell r="B186">
            <v>41</v>
          </cell>
          <cell r="C186" t="str">
            <v>(-) Despesas comerciais, gerais e administrativas Caixa</v>
          </cell>
          <cell r="D186" t="str">
            <v>(-) Selling, General and Administrative Cash Expenses</v>
          </cell>
          <cell r="E186" t="str">
            <v>Despesas Comerciais, Gerais e Administrativas Caixa</v>
          </cell>
        </row>
        <row r="187">
          <cell r="B187">
            <v>42</v>
          </cell>
          <cell r="C187" t="str">
            <v>(+) Outras receitas operacionais</v>
          </cell>
          <cell r="D187" t="str">
            <v>(+) Other operating revenues</v>
          </cell>
          <cell r="E187" t="str">
            <v>Outras Receitas Operacionais</v>
          </cell>
        </row>
        <row r="188">
          <cell r="B188">
            <v>43</v>
          </cell>
          <cell r="C188" t="str">
            <v>EBITDA</v>
          </cell>
          <cell r="D188" t="str">
            <v>EBITDA</v>
          </cell>
        </row>
        <row r="189">
          <cell r="B189">
            <v>44</v>
          </cell>
          <cell r="C189" t="str">
            <v>Margem EBITDA (%)</v>
          </cell>
          <cell r="D189" t="str">
            <v>EBITDA Margin (%)</v>
          </cell>
        </row>
        <row r="193">
          <cell r="B193">
            <v>1</v>
          </cell>
          <cell r="C193" t="str">
            <v xml:space="preserve">Receita Operacional Bruta </v>
          </cell>
          <cell r="D193" t="str">
            <v>Gross Operating Revenue</v>
          </cell>
          <cell r="E193" t="str">
            <v xml:space="preserve">Receita Operacional Bruta </v>
          </cell>
        </row>
        <row r="194">
          <cell r="B194">
            <v>2</v>
          </cell>
          <cell r="C194" t="str">
            <v>Mensalidades</v>
          </cell>
          <cell r="D194" t="str">
            <v>Monthly Tuition Fees</v>
          </cell>
          <cell r="E194" t="str">
            <v>Mensalidades</v>
          </cell>
        </row>
        <row r="195">
          <cell r="B195">
            <v>3</v>
          </cell>
          <cell r="C195" t="str">
            <v>Pronatec</v>
          </cell>
          <cell r="D195" t="str">
            <v>Pronatec</v>
          </cell>
          <cell r="E195" t="str">
            <v>Pronatec</v>
          </cell>
        </row>
        <row r="196">
          <cell r="B196">
            <v>4</v>
          </cell>
          <cell r="C196" t="str">
            <v>Outras</v>
          </cell>
          <cell r="D196" t="str">
            <v>Others</v>
          </cell>
          <cell r="E196" t="str">
            <v>Outras</v>
          </cell>
        </row>
        <row r="197">
          <cell r="B197">
            <v>5</v>
          </cell>
          <cell r="C197" t="str">
            <v>Deduções da Receita Bruta</v>
          </cell>
          <cell r="D197" t="str">
            <v>Gross Revenue Deductions</v>
          </cell>
          <cell r="E197" t="str">
            <v>Deduções da Receita Bruta</v>
          </cell>
        </row>
        <row r="198">
          <cell r="B198">
            <v>6</v>
          </cell>
          <cell r="C198" t="str">
            <v>Descontos e Bolsas</v>
          </cell>
          <cell r="D198" t="str">
            <v>Scholarships and Discounts</v>
          </cell>
          <cell r="E198" t="str">
            <v>Gratuidades - bolsas de estudo</v>
          </cell>
        </row>
        <row r="199">
          <cell r="B199">
            <v>7</v>
          </cell>
          <cell r="C199" t="str">
            <v>Impostos</v>
          </cell>
          <cell r="D199" t="str">
            <v>Taxes</v>
          </cell>
          <cell r="E199" t="str">
            <v>Devolução de mensalidades e taxas</v>
          </cell>
        </row>
        <row r="200">
          <cell r="B200">
            <v>8</v>
          </cell>
          <cell r="C200" t="str">
            <v>FGEDUC</v>
          </cell>
          <cell r="D200" t="str">
            <v>FGEDUC</v>
          </cell>
          <cell r="E200" t="str">
            <v>FGEDUC</v>
          </cell>
        </row>
        <row r="201">
          <cell r="B201">
            <v>9</v>
          </cell>
          <cell r="C201" t="str">
            <v>Ajuste a Valor Presente (AVP)</v>
          </cell>
          <cell r="D201" t="str">
            <v>Adjustment to Present Value (APV)</v>
          </cell>
          <cell r="E201" t="str">
            <v>Ajuste a Valor Presente (AVP)</v>
          </cell>
        </row>
        <row r="202">
          <cell r="B202">
            <v>10</v>
          </cell>
          <cell r="C202" t="str">
            <v>Ajuste a Valor Presente (AVP) do "DIS"</v>
          </cell>
        </row>
        <row r="203">
          <cell r="B203">
            <v>11</v>
          </cell>
          <cell r="C203" t="str">
            <v>Outras deduções</v>
          </cell>
          <cell r="D203" t="str">
            <v>Other deductions</v>
          </cell>
          <cell r="E203" t="str">
            <v>Outras Deduções</v>
          </cell>
        </row>
        <row r="204">
          <cell r="B204">
            <v>12</v>
          </cell>
          <cell r="C204" t="str">
            <v>% Descontos e Bolsas/ Receita Operacional Bruta</v>
          </cell>
          <cell r="D204" t="str">
            <v>% Scholarships and Discounts/ Gross Operating Revenue</v>
          </cell>
          <cell r="E204" t="str">
            <v>Descontos</v>
          </cell>
        </row>
        <row r="205">
          <cell r="B205">
            <v>13</v>
          </cell>
          <cell r="C205" t="str">
            <v xml:space="preserve">Receita Operacional Líquida </v>
          </cell>
          <cell r="D205" t="str">
            <v>Net Operating Revenue</v>
          </cell>
          <cell r="E205" t="str">
            <v xml:space="preserve">Receita Operacional Líquida </v>
          </cell>
        </row>
        <row r="206">
          <cell r="B206">
            <v>14</v>
          </cell>
          <cell r="C206" t="str">
            <v>(+) Ajuste a valor presente (AVP)</v>
          </cell>
          <cell r="D206" t="str">
            <v>(+) Adjustment to Present Value (APV)</v>
          </cell>
          <cell r="E206" t="str">
            <v>(+) Ajuste a Valor Presente (AVP)</v>
          </cell>
        </row>
        <row r="207">
          <cell r="B207">
            <v>15</v>
          </cell>
          <cell r="C207" t="str">
            <v>Receita Operacional Líquida Recorrente</v>
          </cell>
          <cell r="D207" t="str">
            <v>Recurring Operational Net Revenue</v>
          </cell>
          <cell r="E207" t="str">
            <v>Receita Operacional Líquida Recorrente</v>
          </cell>
        </row>
        <row r="208">
          <cell r="B208">
            <v>16</v>
          </cell>
          <cell r="E208" t="str">
            <v>Impostos</v>
          </cell>
        </row>
        <row r="209">
          <cell r="B209">
            <v>17</v>
          </cell>
        </row>
        <row r="210">
          <cell r="B210">
            <v>18</v>
          </cell>
          <cell r="C210" t="str">
            <v>Custos Caixa dos Serviços Prestados</v>
          </cell>
          <cell r="D210" t="str">
            <v>Cost of Services</v>
          </cell>
        </row>
        <row r="211">
          <cell r="B211">
            <v>19</v>
          </cell>
          <cell r="C211" t="str">
            <v xml:space="preserve">Pessoal </v>
          </cell>
          <cell r="D211" t="str">
            <v>Personnel</v>
          </cell>
          <cell r="E211" t="str">
            <v>Pessoal</v>
          </cell>
        </row>
        <row r="212">
          <cell r="B212">
            <v>20</v>
          </cell>
          <cell r="C212" t="str">
            <v>Pessoal e encargos</v>
          </cell>
          <cell r="D212" t="str">
            <v>Salaries and Payroll Charges</v>
          </cell>
          <cell r="E212" t="str">
            <v>Pessoal e encargos</v>
          </cell>
        </row>
        <row r="213">
          <cell r="B213">
            <v>21</v>
          </cell>
          <cell r="C213" t="str">
            <v>INSS</v>
          </cell>
          <cell r="D213" t="str">
            <v>Brazilian Social Security Institute (INSS)</v>
          </cell>
          <cell r="E213" t="str">
            <v>INSS</v>
          </cell>
        </row>
        <row r="214">
          <cell r="B214">
            <v>22</v>
          </cell>
          <cell r="C214" t="str">
            <v>Energia elétrica, água, gás e telefone</v>
          </cell>
        </row>
        <row r="215">
          <cell r="B215">
            <v>23</v>
          </cell>
          <cell r="C215" t="str">
            <v>Aluguéis, condomínio e IPTU</v>
          </cell>
          <cell r="D215" t="str">
            <v>Rentals / Real Estate Taxes Expenses</v>
          </cell>
          <cell r="E215" t="str">
            <v>Aluguéis, condomínio e IPTU</v>
          </cell>
        </row>
        <row r="216">
          <cell r="B216">
            <v>24</v>
          </cell>
          <cell r="C216" t="str">
            <v>Correios e Malotes</v>
          </cell>
        </row>
        <row r="217">
          <cell r="B217">
            <v>25</v>
          </cell>
          <cell r="C217" t="str">
            <v>Material didático</v>
          </cell>
          <cell r="D217" t="str">
            <v>Textbooks Materials</v>
          </cell>
          <cell r="E217" t="str">
            <v>Material Didático</v>
          </cell>
        </row>
        <row r="218">
          <cell r="B218">
            <v>26</v>
          </cell>
          <cell r="C218" t="str">
            <v>Serviços de terceiros - segurança e limpeza</v>
          </cell>
          <cell r="D218" t="str">
            <v>Third-Party Services and Others</v>
          </cell>
          <cell r="E218" t="str">
            <v>Serviços de terceiros e outros</v>
          </cell>
        </row>
        <row r="219">
          <cell r="B219">
            <v>27</v>
          </cell>
          <cell r="C219" t="str">
            <v>Outros</v>
          </cell>
        </row>
        <row r="222">
          <cell r="B222">
            <v>28</v>
          </cell>
          <cell r="C222" t="str">
            <v>Custos Caixa dos Serviços Prestados</v>
          </cell>
          <cell r="D222" t="str">
            <v>Cost of Services</v>
          </cell>
        </row>
        <row r="223">
          <cell r="B223">
            <v>29</v>
          </cell>
          <cell r="C223" t="str">
            <v xml:space="preserve">Pessoal </v>
          </cell>
          <cell r="D223" t="str">
            <v>Personnel</v>
          </cell>
        </row>
        <row r="224">
          <cell r="B224">
            <v>30</v>
          </cell>
          <cell r="C224" t="str">
            <v>Pessoal e encargos</v>
          </cell>
          <cell r="D224" t="str">
            <v>Salaries and Payroll Charges</v>
          </cell>
        </row>
        <row r="225">
          <cell r="B225">
            <v>31</v>
          </cell>
          <cell r="C225" t="str">
            <v>INSS</v>
          </cell>
          <cell r="D225" t="str">
            <v>Brazilian Social Security Institute (INSS)</v>
          </cell>
        </row>
        <row r="226">
          <cell r="B226">
            <v>32</v>
          </cell>
          <cell r="C226" t="str">
            <v>Energia elétrica, água, gás e telefone</v>
          </cell>
        </row>
        <row r="227">
          <cell r="B227">
            <v>33</v>
          </cell>
          <cell r="C227" t="str">
            <v>Aluguéis, condomínio e IPTU</v>
          </cell>
          <cell r="D227" t="str">
            <v>Rentals / Real Estate Taxes Expenses</v>
          </cell>
        </row>
        <row r="228">
          <cell r="B228">
            <v>34</v>
          </cell>
          <cell r="C228" t="str">
            <v>Correios e Malotes</v>
          </cell>
        </row>
        <row r="229">
          <cell r="B229">
            <v>35</v>
          </cell>
          <cell r="C229" t="str">
            <v>Material didático</v>
          </cell>
          <cell r="D229" t="str">
            <v>Textbooks Materials</v>
          </cell>
        </row>
        <row r="230">
          <cell r="B230">
            <v>36</v>
          </cell>
          <cell r="C230" t="str">
            <v>Serviços de terceiros e outros</v>
          </cell>
          <cell r="D230" t="str">
            <v>Third-Party Services and Others</v>
          </cell>
        </row>
        <row r="231">
          <cell r="B231">
            <v>37</v>
          </cell>
          <cell r="C231" t="str">
            <v>Outros</v>
          </cell>
        </row>
        <row r="232">
          <cell r="B232">
            <v>38</v>
          </cell>
          <cell r="C232" t="str">
            <v>Custos Caixa dos Serviços Prestados</v>
          </cell>
          <cell r="D232" t="str">
            <v>Cash Cost of Services</v>
          </cell>
        </row>
        <row r="233">
          <cell r="B233">
            <v>39</v>
          </cell>
          <cell r="C233" t="str">
            <v>(+) Depreciação e amortização</v>
          </cell>
          <cell r="D233" t="str">
            <v>(+) Depreciation and amortization</v>
          </cell>
          <cell r="E233" t="str">
            <v>Depreciação e amortização COGS</v>
          </cell>
        </row>
        <row r="234">
          <cell r="B234">
            <v>40</v>
          </cell>
          <cell r="C234" t="str">
            <v>Custos dos Serviços Prestados</v>
          </cell>
          <cell r="D234" t="str">
            <v>Cost of Services</v>
          </cell>
          <cell r="E234" t="str">
            <v>Custos dos Serviços Prestados</v>
          </cell>
        </row>
        <row r="235">
          <cell r="B235">
            <v>41</v>
          </cell>
        </row>
        <row r="236">
          <cell r="B236">
            <v>42</v>
          </cell>
        </row>
        <row r="237">
          <cell r="B237">
            <v>43</v>
          </cell>
        </row>
        <row r="238">
          <cell r="B238">
            <v>44</v>
          </cell>
          <cell r="C238" t="str">
            <v>Receita operacional líquida</v>
          </cell>
          <cell r="D238" t="str">
            <v>Net Operating Revenue</v>
          </cell>
        </row>
        <row r="239">
          <cell r="B239">
            <v>45</v>
          </cell>
          <cell r="C239" t="str">
            <v>Custos dos serviços prestados</v>
          </cell>
          <cell r="D239" t="str">
            <v>Cost of Services</v>
          </cell>
          <cell r="E239" t="str">
            <v>Custos dos Serviços Prestados</v>
          </cell>
        </row>
        <row r="240">
          <cell r="B240">
            <v>46</v>
          </cell>
          <cell r="C240" t="str">
            <v>Lucro bruto</v>
          </cell>
          <cell r="D240" t="str">
            <v>Gross Profit</v>
          </cell>
          <cell r="E240" t="str">
            <v>Lucro Bruto</v>
          </cell>
        </row>
        <row r="241">
          <cell r="B241">
            <v>47</v>
          </cell>
          <cell r="C241" t="str">
            <v>(-) Depreciação e amortização</v>
          </cell>
          <cell r="D241" t="str">
            <v>(-) Depreciation and amortization</v>
          </cell>
          <cell r="E241" t="str">
            <v>Depreciação e amortização COGS</v>
          </cell>
        </row>
        <row r="242">
          <cell r="B242">
            <v>48</v>
          </cell>
          <cell r="C242" t="str">
            <v>Lucro Bruto Caixa</v>
          </cell>
          <cell r="D242" t="str">
            <v>Cash Gross Profit</v>
          </cell>
        </row>
        <row r="243">
          <cell r="B243">
            <v>49</v>
          </cell>
          <cell r="C243" t="str">
            <v>Margem Bruta Caixa</v>
          </cell>
          <cell r="D243" t="str">
            <v>Cash Gross Margin</v>
          </cell>
        </row>
        <row r="244">
          <cell r="B244">
            <v>50</v>
          </cell>
        </row>
        <row r="245">
          <cell r="B245">
            <v>51</v>
          </cell>
        </row>
        <row r="246">
          <cell r="B246">
            <v>52</v>
          </cell>
        </row>
        <row r="247">
          <cell r="B247">
            <v>53</v>
          </cell>
        </row>
        <row r="248">
          <cell r="B248">
            <v>54</v>
          </cell>
          <cell r="C248" t="str">
            <v xml:space="preserve">Receita Operacional Líquida </v>
          </cell>
          <cell r="D248" t="str">
            <v>Net Operating Revenue</v>
          </cell>
          <cell r="E248" t="str">
            <v xml:space="preserve">Receita Operacional Líquida </v>
          </cell>
        </row>
        <row r="249">
          <cell r="B249">
            <v>55</v>
          </cell>
          <cell r="C249" t="str">
            <v>(+) Ajuste a valor presente (AVP)</v>
          </cell>
          <cell r="D249" t="str">
            <v>(+) Adjustment to Present Value (APV)</v>
          </cell>
          <cell r="E249" t="str">
            <v>(+) Ajuste a Valor Presente (AVP)</v>
          </cell>
        </row>
        <row r="250">
          <cell r="B250">
            <v>56</v>
          </cell>
          <cell r="C250" t="str">
            <v>Receita Operacional Líquida Recorrente</v>
          </cell>
          <cell r="D250" t="str">
            <v>Recurring Operational Net Revenue</v>
          </cell>
          <cell r="E250" t="str">
            <v>Receita Operacional Líquida Recorrente</v>
          </cell>
        </row>
        <row r="251">
          <cell r="B251">
            <v>57</v>
          </cell>
          <cell r="C251" t="str">
            <v>Custos dos serviços prestados</v>
          </cell>
          <cell r="D251" t="str">
            <v>Cost of Services</v>
          </cell>
          <cell r="E251" t="str">
            <v>Custos dos Serviços Prestados</v>
          </cell>
        </row>
        <row r="252">
          <cell r="B252">
            <v>58</v>
          </cell>
          <cell r="C252" t="str">
            <v>Lucro bruto recorrente</v>
          </cell>
          <cell r="D252" t="str">
            <v>Recurring Gross Profit</v>
          </cell>
        </row>
        <row r="253">
          <cell r="B253">
            <v>59</v>
          </cell>
          <cell r="C253" t="str">
            <v>Margem bruta recorrente</v>
          </cell>
          <cell r="D253" t="str">
            <v>Recurring Gross Margin</v>
          </cell>
        </row>
        <row r="254">
          <cell r="B254">
            <v>60</v>
          </cell>
          <cell r="C254" t="str">
            <v>(-) Depreciação e amortização</v>
          </cell>
          <cell r="D254" t="str">
            <v>(-) Depreciation and amortization</v>
          </cell>
          <cell r="E254" t="str">
            <v>Depreciação e amortização COGS</v>
          </cell>
        </row>
        <row r="255">
          <cell r="B255">
            <v>61</v>
          </cell>
          <cell r="C255" t="str">
            <v>Lucro bruto caixa recorrente</v>
          </cell>
          <cell r="D255" t="str">
            <v>Cash Gross Profit</v>
          </cell>
        </row>
        <row r="256">
          <cell r="B256">
            <v>62</v>
          </cell>
          <cell r="C256" t="str">
            <v>Margem bruta caixa recorrente</v>
          </cell>
          <cell r="D256" t="str">
            <v>Cash Gross Margin</v>
          </cell>
        </row>
        <row r="257">
          <cell r="B257">
            <v>63</v>
          </cell>
          <cell r="C257" t="str">
            <v>(-) Ajuste a valor presente (AVP)</v>
          </cell>
          <cell r="D257" t="str">
            <v>(-) Adjustment to Present Value (APV)</v>
          </cell>
          <cell r="E257" t="str">
            <v>Ajuste a Valor Presente (AVP)</v>
          </cell>
        </row>
        <row r="258">
          <cell r="B258">
            <v>64</v>
          </cell>
          <cell r="C258" t="str">
            <v>Lucro Bruto Caixa</v>
          </cell>
          <cell r="D258" t="str">
            <v>Cash Gross Profit</v>
          </cell>
        </row>
        <row r="259">
          <cell r="B259">
            <v>65</v>
          </cell>
          <cell r="C259" t="str">
            <v>Margem Bruta Caixa</v>
          </cell>
          <cell r="D259" t="str">
            <v>Cash Gross Margin</v>
          </cell>
        </row>
        <row r="260">
          <cell r="B260">
            <v>66</v>
          </cell>
        </row>
        <row r="261">
          <cell r="B261">
            <v>67</v>
          </cell>
        </row>
        <row r="262">
          <cell r="B262">
            <v>68</v>
          </cell>
        </row>
        <row r="263">
          <cell r="B263">
            <v>69</v>
          </cell>
        </row>
        <row r="264">
          <cell r="B264">
            <v>70</v>
          </cell>
          <cell r="C264" t="str">
            <v xml:space="preserve">Receita Operacional Líquida </v>
          </cell>
          <cell r="D264" t="str">
            <v>Net Revenue</v>
          </cell>
          <cell r="E264" t="str">
            <v xml:space="preserve">Receita Operacional Líquida </v>
          </cell>
        </row>
        <row r="265">
          <cell r="B265">
            <v>71</v>
          </cell>
          <cell r="C265" t="str">
            <v>(-) Custos Caixa dos serviços prestados</v>
          </cell>
          <cell r="D265" t="str">
            <v>(-) Cash Cost of Services</v>
          </cell>
          <cell r="E265" t="str">
            <v>Custo Caixa dos Serviços Prestados</v>
          </cell>
        </row>
        <row r="266">
          <cell r="B266">
            <v>72</v>
          </cell>
          <cell r="C266" t="str">
            <v>(-) Despesas comerciais, gerais e administrativas Caixa</v>
          </cell>
          <cell r="D266" t="str">
            <v>(-) Selling, General and Administrative Cash Expenses</v>
          </cell>
          <cell r="E266" t="str">
            <v>Despesas Comerciais, Gerais e Administrativas Caixa</v>
          </cell>
        </row>
        <row r="267">
          <cell r="B267">
            <v>73</v>
          </cell>
          <cell r="C267" t="str">
            <v>(+) Resultado da equivalência patrimonial</v>
          </cell>
          <cell r="E267" t="str">
            <v>Resultado da equivalência patrimonial, líquida</v>
          </cell>
        </row>
        <row r="268">
          <cell r="B268">
            <v>74</v>
          </cell>
          <cell r="C268" t="str">
            <v>(+) Outras receitas operacionais</v>
          </cell>
          <cell r="D268" t="str">
            <v>(+) Other Operating Expenses</v>
          </cell>
          <cell r="E268" t="str">
            <v>Outras Receitas Operacionais</v>
          </cell>
        </row>
        <row r="269">
          <cell r="B269">
            <v>75</v>
          </cell>
          <cell r="C269" t="str">
            <v>EBITDA</v>
          </cell>
          <cell r="D269" t="str">
            <v>EBITDA</v>
          </cell>
          <cell r="E269" t="str">
            <v>EBITDA</v>
          </cell>
        </row>
        <row r="270">
          <cell r="B270">
            <v>76</v>
          </cell>
          <cell r="C270" t="str">
            <v>Margem EBITDA</v>
          </cell>
          <cell r="D270" t="str">
            <v>EBITDA Margin</v>
          </cell>
        </row>
        <row r="271">
          <cell r="B271">
            <v>77</v>
          </cell>
        </row>
        <row r="272">
          <cell r="B272">
            <v>78</v>
          </cell>
        </row>
        <row r="273">
          <cell r="B273">
            <v>79</v>
          </cell>
        </row>
        <row r="274">
          <cell r="B274">
            <v>80</v>
          </cell>
        </row>
        <row r="275">
          <cell r="B275">
            <v>81</v>
          </cell>
          <cell r="C275" t="str">
            <v>Receita operacional líquida recorrente</v>
          </cell>
          <cell r="D275" t="str">
            <v>Net Revenue</v>
          </cell>
          <cell r="E275" t="str">
            <v>Receita Operacional Líquida recorrente</v>
          </cell>
        </row>
        <row r="276">
          <cell r="B276">
            <v>82</v>
          </cell>
          <cell r="C276" t="str">
            <v>(-) Custos Caixa dos serviços prestados</v>
          </cell>
          <cell r="D276" t="str">
            <v>(-) Cash cost of services</v>
          </cell>
          <cell r="E276" t="str">
            <v>Custo Caixa dos Serviços Prestados</v>
          </cell>
        </row>
        <row r="277">
          <cell r="B277">
            <v>83</v>
          </cell>
          <cell r="C277" t="str">
            <v>(-) Despesas comerciais, gerais e administrativas Caixa</v>
          </cell>
          <cell r="D277" t="str">
            <v>(-) Selling, general and administrative cash expenses</v>
          </cell>
          <cell r="E277" t="str">
            <v>Despesas Comerciais, Gerais e Administrativas Caixa</v>
          </cell>
        </row>
        <row r="278">
          <cell r="B278">
            <v>84</v>
          </cell>
          <cell r="C278" t="str">
            <v>(+) Resultado da equivalência patrimonial</v>
          </cell>
          <cell r="E278" t="str">
            <v>Resultado da equivalência patrimonial, líquida</v>
          </cell>
        </row>
        <row r="279">
          <cell r="B279">
            <v>85</v>
          </cell>
          <cell r="C279" t="str">
            <v>(+) Outras receitas operacionais</v>
          </cell>
          <cell r="D279" t="str">
            <v>(+) Other operating expenses</v>
          </cell>
          <cell r="E279" t="str">
            <v>Outras Receitas Operacionais</v>
          </cell>
        </row>
        <row r="280">
          <cell r="B280">
            <v>86</v>
          </cell>
          <cell r="C280" t="str">
            <v>EBITDA recorrente</v>
          </cell>
          <cell r="D280" t="str">
            <v>Recurring EBITDA</v>
          </cell>
          <cell r="E280" t="str">
            <v>EBITDA recorrente</v>
          </cell>
        </row>
        <row r="281">
          <cell r="B281">
            <v>87</v>
          </cell>
          <cell r="C281" t="str">
            <v>Margem EBITDA recorrente</v>
          </cell>
          <cell r="D281" t="str">
            <v>Recurring EBITDA Margin</v>
          </cell>
          <cell r="E281" t="str">
            <v>Margem EBITDA recorrente</v>
          </cell>
        </row>
        <row r="282">
          <cell r="B282">
            <v>88</v>
          </cell>
          <cell r="C282" t="str">
            <v>(+) Resultado Financeiro Operacional</v>
          </cell>
          <cell r="D282" t="str">
            <v>(+) Operating Financial Result</v>
          </cell>
          <cell r="E282" t="str">
            <v>(+) Resultado Financeiro Operacional</v>
          </cell>
        </row>
        <row r="283">
          <cell r="B283">
            <v>89</v>
          </cell>
          <cell r="C283" t="str">
            <v>Receita de Multa e Juros</v>
          </cell>
          <cell r="D283" t="str">
            <v>Fines and interest charged</v>
          </cell>
          <cell r="E283" t="str">
            <v>Receita de Multa e Juros</v>
          </cell>
        </row>
        <row r="284">
          <cell r="B284">
            <v>90</v>
          </cell>
          <cell r="C284" t="str">
            <v>Atualização do Contas a Receber FIES</v>
          </cell>
          <cell r="D284" t="str">
            <v>Inflation Adjustment of FIES Accounts Receivable</v>
          </cell>
          <cell r="E284" t="str">
            <v>Atualização do Contas a Receber FIES</v>
          </cell>
        </row>
        <row r="285">
          <cell r="B285">
            <v>91</v>
          </cell>
          <cell r="C285" t="str">
            <v>Descontos concedidos</v>
          </cell>
          <cell r="D285" t="str">
            <v>Financial Discounts</v>
          </cell>
          <cell r="E285" t="str">
            <v>Descontos concedidos</v>
          </cell>
        </row>
        <row r="286">
          <cell r="B286">
            <v>92</v>
          </cell>
          <cell r="C286" t="str">
            <v>EBITDA Recorrente Ajustado</v>
          </cell>
          <cell r="D286" t="str">
            <v>Adjusted Recurring EBITDA</v>
          </cell>
          <cell r="E286" t="str">
            <v>EBITDA Recorrente Ajustado</v>
          </cell>
        </row>
        <row r="287">
          <cell r="B287">
            <v>93</v>
          </cell>
          <cell r="C287" t="str">
            <v>Margem EBITDA Recorrente Ajsutada</v>
          </cell>
          <cell r="D287" t="str">
            <v>Adjusted Recurring EBITDA Margin</v>
          </cell>
          <cell r="E287" t="str">
            <v>Margem EBITDA Recorrente Ajsutada (%)</v>
          </cell>
        </row>
        <row r="288">
          <cell r="B288">
            <v>94</v>
          </cell>
        </row>
        <row r="289">
          <cell r="B289">
            <v>95</v>
          </cell>
        </row>
        <row r="290">
          <cell r="B290">
            <v>96</v>
          </cell>
        </row>
        <row r="291">
          <cell r="B291">
            <v>97</v>
          </cell>
        </row>
        <row r="292">
          <cell r="B292">
            <v>98</v>
          </cell>
          <cell r="C292" t="str">
            <v>Despesas Comerciais, Gerais e Administrativas Caixa</v>
          </cell>
          <cell r="D292" t="str">
            <v>Selling, General and Administrative Cash Expenses</v>
          </cell>
          <cell r="E292" t="str">
            <v>Despesas Comerciais, Gerais e Administrativas Caixa</v>
          </cell>
        </row>
        <row r="293">
          <cell r="B293">
            <v>99</v>
          </cell>
          <cell r="C293" t="str">
            <v>Despesas Comerciais</v>
          </cell>
          <cell r="D293" t="str">
            <v>Selling Expenses</v>
          </cell>
          <cell r="E293" t="str">
            <v>Despesas Comerciais</v>
          </cell>
        </row>
        <row r="294">
          <cell r="B294">
            <v>100</v>
          </cell>
          <cell r="C294" t="str">
            <v>PDD</v>
          </cell>
          <cell r="D294" t="str">
            <v>Provisions for Doubtful Accounts</v>
          </cell>
          <cell r="E294" t="str">
            <v>PDD</v>
          </cell>
        </row>
        <row r="295">
          <cell r="B295">
            <v>101</v>
          </cell>
          <cell r="C295" t="str">
            <v>PDD - PAR</v>
          </cell>
          <cell r="D295" t="str">
            <v>Provisions for Doubtful Accounts</v>
          </cell>
          <cell r="E295" t="str">
            <v>PDD - PAR</v>
          </cell>
        </row>
        <row r="296">
          <cell r="B296">
            <v>102</v>
          </cell>
          <cell r="C296" t="str">
            <v>PDD - DIS</v>
          </cell>
          <cell r="D296" t="str">
            <v>Provisions for Doubtful Accounts</v>
          </cell>
        </row>
        <row r="297">
          <cell r="B297">
            <v>103</v>
          </cell>
          <cell r="C297" t="str">
            <v>Provisionamento FIES</v>
          </cell>
          <cell r="D297" t="str">
            <v>Provision for FIES</v>
          </cell>
          <cell r="E297" t="str">
            <v>Provisionamento FIES</v>
          </cell>
        </row>
        <row r="298">
          <cell r="B298">
            <v>104</v>
          </cell>
          <cell r="C298" t="str">
            <v>Publicidade</v>
          </cell>
          <cell r="D298" t="str">
            <v>Marketing</v>
          </cell>
          <cell r="E298" t="str">
            <v>Publicidade</v>
          </cell>
        </row>
        <row r="299">
          <cell r="B299">
            <v>105</v>
          </cell>
          <cell r="C299" t="str">
            <v>Despesas Gerais e Administrativas</v>
          </cell>
          <cell r="D299" t="str">
            <v>General and Administrative Expenses</v>
          </cell>
          <cell r="E299" t="str">
            <v>Despesas Gerais e Administrativas Caixa</v>
          </cell>
        </row>
        <row r="300">
          <cell r="B300">
            <v>106</v>
          </cell>
          <cell r="C300" t="str">
            <v>Pessoal</v>
          </cell>
          <cell r="D300" t="str">
            <v>Personnel</v>
          </cell>
          <cell r="E300" t="str">
            <v>Pessoal G&amp;A</v>
          </cell>
        </row>
        <row r="301">
          <cell r="B301">
            <v>107</v>
          </cell>
          <cell r="C301" t="str">
            <v>Pessoal e encargos</v>
          </cell>
          <cell r="D301" t="str">
            <v>Salaries and Payroll Charges</v>
          </cell>
          <cell r="E301" t="str">
            <v>Pessoal e encargos G&amp;A</v>
          </cell>
        </row>
        <row r="302">
          <cell r="B302">
            <v>108</v>
          </cell>
          <cell r="C302" t="str">
            <v>INSS</v>
          </cell>
          <cell r="D302" t="str">
            <v>Brazilian Social Security Institute (INSS)</v>
          </cell>
          <cell r="E302" t="str">
            <v>INSS G&amp;A</v>
          </cell>
        </row>
        <row r="303">
          <cell r="B303">
            <v>109</v>
          </cell>
          <cell r="C303" t="str">
            <v>Outros</v>
          </cell>
          <cell r="D303" t="str">
            <v>Others</v>
          </cell>
          <cell r="E303" t="str">
            <v>Outros G&amp;A (ex-depreciação)</v>
          </cell>
        </row>
        <row r="304">
          <cell r="B304">
            <v>110</v>
          </cell>
          <cell r="C304" t="str">
            <v>Serviços de terceiros</v>
          </cell>
          <cell r="D304" t="str">
            <v>Third-Party Services</v>
          </cell>
          <cell r="E304" t="str">
            <v>Serviços de Terceiros</v>
          </cell>
        </row>
        <row r="305">
          <cell r="B305">
            <v>111</v>
          </cell>
          <cell r="C305" t="str">
            <v>Material de consumo</v>
          </cell>
          <cell r="D305" t="str">
            <v>Consumable Material</v>
          </cell>
          <cell r="E305" t="str">
            <v>Material de Consumo</v>
          </cell>
        </row>
        <row r="306">
          <cell r="B306">
            <v>112</v>
          </cell>
          <cell r="C306" t="str">
            <v>Manutenção e reparos</v>
          </cell>
          <cell r="D306" t="str">
            <v>Maintenance and Repair</v>
          </cell>
          <cell r="E306" t="str">
            <v>Manutenção e Reparos</v>
          </cell>
        </row>
        <row r="307">
          <cell r="B307">
            <v>113</v>
          </cell>
          <cell r="C307" t="str">
            <v>Provisão para contingências</v>
          </cell>
          <cell r="D307" t="str">
            <v>Provision for Contingencies</v>
          </cell>
          <cell r="E307" t="str">
            <v>Provisão para Contingências</v>
          </cell>
        </row>
        <row r="308">
          <cell r="B308">
            <v>114</v>
          </cell>
          <cell r="C308" t="str">
            <v>Condenações Liquidadas</v>
          </cell>
          <cell r="D308" t="str">
            <v>Educational Agreements</v>
          </cell>
          <cell r="E308" t="str">
            <v>Convênios Educacionais</v>
          </cell>
        </row>
        <row r="309">
          <cell r="B309">
            <v>115</v>
          </cell>
          <cell r="C309" t="str">
            <v>Convênios Educacionais</v>
          </cell>
          <cell r="D309" t="str">
            <v>Convictions</v>
          </cell>
          <cell r="E309" t="str">
            <v>Viagens e Estadias</v>
          </cell>
        </row>
        <row r="310">
          <cell r="B310">
            <v>116</v>
          </cell>
          <cell r="C310" t="str">
            <v>Viagens e Estadias</v>
          </cell>
          <cell r="D310" t="str">
            <v>Travel and Lodging</v>
          </cell>
          <cell r="E310" t="str">
            <v>Condenações Liquidadas</v>
          </cell>
        </row>
        <row r="311">
          <cell r="B311">
            <v>117</v>
          </cell>
          <cell r="C311" t="str">
            <v>Eventos Institucionais</v>
          </cell>
          <cell r="D311" t="str">
            <v>Institutional Events</v>
          </cell>
          <cell r="E311" t="str">
            <v>Eventos Institucionais</v>
          </cell>
        </row>
        <row r="312">
          <cell r="B312">
            <v>118</v>
          </cell>
          <cell r="C312" t="str">
            <v>Serviços Gráficos</v>
          </cell>
          <cell r="D312" t="str">
            <v>Copies and Bookbinding</v>
          </cell>
          <cell r="E312" t="str">
            <v>Serviços Gráficos Educacionais e Adm.</v>
          </cell>
        </row>
        <row r="313">
          <cell r="B313">
            <v>119</v>
          </cell>
          <cell r="C313" t="str">
            <v>Seguros</v>
          </cell>
          <cell r="D313" t="str">
            <v>Insurance</v>
          </cell>
          <cell r="E313" t="str">
            <v>Seguros</v>
          </cell>
        </row>
        <row r="314">
          <cell r="B314">
            <v>120</v>
          </cell>
          <cell r="C314" t="str">
            <v>Material de Limpeza</v>
          </cell>
          <cell r="D314" t="str">
            <v>Cleaning Supplies</v>
          </cell>
          <cell r="E314" t="str">
            <v>Material de Limpeza</v>
          </cell>
        </row>
        <row r="315">
          <cell r="B315">
            <v>121</v>
          </cell>
          <cell r="C315" t="str">
            <v>Condução e Transporte</v>
          </cell>
          <cell r="D315" t="str">
            <v>Transportation</v>
          </cell>
          <cell r="E315" t="str">
            <v>Condução e Transporte</v>
          </cell>
        </row>
        <row r="316">
          <cell r="B316">
            <v>122</v>
          </cell>
          <cell r="C316" t="str">
            <v>Aluguel de Veículo</v>
          </cell>
          <cell r="D316" t="str">
            <v>Car Rental</v>
          </cell>
          <cell r="E316" t="str">
            <v>Aluguel de Veículo</v>
          </cell>
        </row>
        <row r="317">
          <cell r="B317">
            <v>123</v>
          </cell>
          <cell r="C317" t="str">
            <v>Outras</v>
          </cell>
          <cell r="D317" t="str">
            <v>Others</v>
          </cell>
          <cell r="E317" t="str">
            <v>Outras G&amp;A</v>
          </cell>
        </row>
        <row r="318">
          <cell r="B318">
            <v>124</v>
          </cell>
          <cell r="C318" t="str">
            <v>Depreciação e amortização</v>
          </cell>
          <cell r="D318" t="str">
            <v>Depreciation and amortization</v>
          </cell>
          <cell r="E318" t="str">
            <v>Depreciação G&amp;A</v>
          </cell>
        </row>
        <row r="319">
          <cell r="B319">
            <v>125</v>
          </cell>
          <cell r="C319" t="str">
            <v xml:space="preserve">Outras receitas operacionais </v>
          </cell>
          <cell r="D319" t="str">
            <v>Other operating revenues</v>
          </cell>
          <cell r="E319" t="str">
            <v>Outras Receitas Operacionais</v>
          </cell>
        </row>
        <row r="320">
          <cell r="B320">
            <v>126</v>
          </cell>
        </row>
        <row r="321">
          <cell r="B321">
            <v>127</v>
          </cell>
        </row>
        <row r="322">
          <cell r="B322">
            <v>128</v>
          </cell>
        </row>
        <row r="323">
          <cell r="B323">
            <v>129</v>
          </cell>
        </row>
        <row r="324">
          <cell r="B324">
            <v>130</v>
          </cell>
          <cell r="C324" t="str">
            <v>Despesas Comerciais, Gerais e Administrativas Caixa</v>
          </cell>
          <cell r="D324" t="str">
            <v>Selling, General and Administrative Cash Expenses</v>
          </cell>
        </row>
        <row r="325">
          <cell r="B325">
            <v>131</v>
          </cell>
          <cell r="C325" t="str">
            <v>Despesas Comerciais</v>
          </cell>
          <cell r="D325" t="str">
            <v>Selling Expenses</v>
          </cell>
        </row>
        <row r="326">
          <cell r="B326">
            <v>132</v>
          </cell>
          <cell r="C326" t="str">
            <v>PDD</v>
          </cell>
          <cell r="D326" t="str">
            <v>Provisions for Doubtful Accounts</v>
          </cell>
        </row>
        <row r="327">
          <cell r="B327">
            <v>133</v>
          </cell>
          <cell r="C327" t="str">
            <v>PDD - PAR</v>
          </cell>
          <cell r="D327" t="str">
            <v>Provisions for Doubtful Accounts</v>
          </cell>
        </row>
        <row r="328">
          <cell r="B328">
            <v>134</v>
          </cell>
          <cell r="C328" t="str">
            <v>PDD - DIS</v>
          </cell>
          <cell r="D328" t="str">
            <v>Provisions for Doubtful Accounts</v>
          </cell>
        </row>
        <row r="329">
          <cell r="B329">
            <v>135</v>
          </cell>
          <cell r="C329" t="str">
            <v>Provisionamento FIES</v>
          </cell>
          <cell r="D329" t="str">
            <v>Provision for FIES</v>
          </cell>
        </row>
        <row r="330">
          <cell r="B330">
            <v>136</v>
          </cell>
          <cell r="C330" t="str">
            <v>Publicidade</v>
          </cell>
          <cell r="D330" t="str">
            <v>Marketing</v>
          </cell>
        </row>
        <row r="331">
          <cell r="B331">
            <v>137</v>
          </cell>
          <cell r="C331" t="str">
            <v>Despesas Gerais e Administrativas</v>
          </cell>
          <cell r="D331" t="str">
            <v>General and Administrative Expenses</v>
          </cell>
        </row>
        <row r="332">
          <cell r="B332">
            <v>138</v>
          </cell>
          <cell r="C332" t="str">
            <v>Pessoal</v>
          </cell>
          <cell r="D332" t="str">
            <v>Personnel</v>
          </cell>
        </row>
        <row r="333">
          <cell r="B333">
            <v>139</v>
          </cell>
          <cell r="C333" t="str">
            <v>Pessoal e encargos</v>
          </cell>
          <cell r="D333" t="str">
            <v>Salaries and Payroll Charges</v>
          </cell>
        </row>
        <row r="334">
          <cell r="B334">
            <v>140</v>
          </cell>
          <cell r="C334" t="str">
            <v>INSS</v>
          </cell>
          <cell r="D334" t="str">
            <v>Brazilian Social Security Institute (INSS)</v>
          </cell>
        </row>
        <row r="335">
          <cell r="B335">
            <v>141</v>
          </cell>
          <cell r="C335" t="str">
            <v>Outros</v>
          </cell>
          <cell r="D335" t="str">
            <v>Others</v>
          </cell>
        </row>
        <row r="336">
          <cell r="B336">
            <v>142</v>
          </cell>
          <cell r="C336" t="str">
            <v>Serviços de terceiros</v>
          </cell>
          <cell r="D336" t="str">
            <v>Third-Party Services</v>
          </cell>
        </row>
        <row r="337">
          <cell r="B337">
            <v>143</v>
          </cell>
          <cell r="C337" t="str">
            <v>Material de consumo</v>
          </cell>
          <cell r="D337" t="str">
            <v>Consumable Material</v>
          </cell>
        </row>
        <row r="338">
          <cell r="B338">
            <v>144</v>
          </cell>
          <cell r="C338" t="str">
            <v>Manutenção e reparos</v>
          </cell>
          <cell r="D338" t="str">
            <v>Maintenance and Repair</v>
          </cell>
        </row>
        <row r="339">
          <cell r="B339">
            <v>145</v>
          </cell>
          <cell r="C339" t="str">
            <v>Provisão para contingências</v>
          </cell>
          <cell r="D339" t="str">
            <v>Provision for Contingencies</v>
          </cell>
        </row>
        <row r="340">
          <cell r="B340">
            <v>146</v>
          </cell>
          <cell r="C340" t="str">
            <v>Condenações Liquidadas</v>
          </cell>
          <cell r="D340" t="str">
            <v>Convictions</v>
          </cell>
        </row>
        <row r="341">
          <cell r="B341">
            <v>147</v>
          </cell>
          <cell r="C341" t="str">
            <v>Convênios Educacionais</v>
          </cell>
          <cell r="D341" t="str">
            <v>Educational Agreements</v>
          </cell>
        </row>
        <row r="342">
          <cell r="B342">
            <v>148</v>
          </cell>
          <cell r="C342" t="str">
            <v>Viagens e Estadias</v>
          </cell>
          <cell r="D342" t="str">
            <v>Travel and Lodging</v>
          </cell>
        </row>
        <row r="343">
          <cell r="B343">
            <v>149</v>
          </cell>
          <cell r="C343" t="str">
            <v>Eventos Institucionais</v>
          </cell>
          <cell r="D343" t="str">
            <v>Institutional Events</v>
          </cell>
        </row>
        <row r="344">
          <cell r="B344">
            <v>150</v>
          </cell>
          <cell r="C344" t="str">
            <v>Serviços Gráficos</v>
          </cell>
          <cell r="D344" t="str">
            <v>Copies and Bookbinding</v>
          </cell>
        </row>
        <row r="345">
          <cell r="B345">
            <v>151</v>
          </cell>
          <cell r="C345" t="str">
            <v>Seguros</v>
          </cell>
          <cell r="D345" t="str">
            <v>Insurance</v>
          </cell>
        </row>
        <row r="346">
          <cell r="B346">
            <v>152</v>
          </cell>
          <cell r="C346" t="str">
            <v>Material de Limpeza</v>
          </cell>
          <cell r="D346" t="str">
            <v>Cleaning Supplies</v>
          </cell>
        </row>
        <row r="347">
          <cell r="B347">
            <v>153</v>
          </cell>
          <cell r="C347" t="str">
            <v>Condução e Transporte</v>
          </cell>
          <cell r="D347" t="str">
            <v>Transportation</v>
          </cell>
        </row>
        <row r="348">
          <cell r="B348">
            <v>154</v>
          </cell>
          <cell r="C348" t="str">
            <v>Aluguel de Veículo</v>
          </cell>
          <cell r="D348" t="str">
            <v>Car Rental</v>
          </cell>
        </row>
        <row r="349">
          <cell r="B349">
            <v>155</v>
          </cell>
          <cell r="C349" t="str">
            <v>Outras</v>
          </cell>
          <cell r="D349" t="str">
            <v>Others</v>
          </cell>
        </row>
        <row r="350">
          <cell r="B350">
            <v>156</v>
          </cell>
          <cell r="C350" t="str">
            <v>Depreciação e amortização</v>
          </cell>
          <cell r="D350" t="str">
            <v>Depreciation and amortization</v>
          </cell>
        </row>
        <row r="351">
          <cell r="B351">
            <v>157</v>
          </cell>
          <cell r="C351" t="str">
            <v xml:space="preserve">Outras receitas operacionais </v>
          </cell>
          <cell r="D351" t="str">
            <v>Other operating revenues</v>
          </cell>
        </row>
        <row r="352">
          <cell r="B352">
            <v>158</v>
          </cell>
        </row>
        <row r="353">
          <cell r="B353">
            <v>159</v>
          </cell>
        </row>
        <row r="354">
          <cell r="B354">
            <v>160</v>
          </cell>
        </row>
        <row r="355">
          <cell r="B355">
            <v>161</v>
          </cell>
          <cell r="C355" t="str">
            <v xml:space="preserve">EBITDA </v>
          </cell>
          <cell r="D355" t="str">
            <v>EBITDA</v>
          </cell>
        </row>
        <row r="356">
          <cell r="B356">
            <v>162</v>
          </cell>
          <cell r="C356" t="str">
            <v>Resultado Financeiro</v>
          </cell>
          <cell r="D356" t="str">
            <v>Financial Result</v>
          </cell>
          <cell r="E356" t="str">
            <v>Resultado Financeiro</v>
          </cell>
        </row>
        <row r="357">
          <cell r="B357">
            <v>163</v>
          </cell>
          <cell r="C357" t="str">
            <v>Depreciação e amortização</v>
          </cell>
          <cell r="D357" t="str">
            <v>Depreciation and amortization</v>
          </cell>
          <cell r="E357" t="str">
            <v>Depreciação e amortização</v>
          </cell>
        </row>
        <row r="358">
          <cell r="B358">
            <v>164</v>
          </cell>
          <cell r="C358" t="str">
            <v>Contribuição social</v>
          </cell>
          <cell r="D358" t="str">
            <v>Social Contribution</v>
          </cell>
          <cell r="E358" t="str">
            <v>Contribuição social</v>
          </cell>
        </row>
        <row r="359">
          <cell r="B359">
            <v>165</v>
          </cell>
          <cell r="C359" t="str">
            <v>Imposto de renda</v>
          </cell>
          <cell r="D359" t="str">
            <v>Income Tax</v>
          </cell>
          <cell r="E359" t="str">
            <v>Imposto de renda</v>
          </cell>
        </row>
        <row r="360">
          <cell r="B360">
            <v>166</v>
          </cell>
          <cell r="C360" t="str">
            <v>Lucro Líquido</v>
          </cell>
          <cell r="D360" t="str">
            <v>Net Income</v>
          </cell>
          <cell r="E360" t="str">
            <v>Lucro líquido</v>
          </cell>
        </row>
        <row r="361">
          <cell r="B361">
            <v>167</v>
          </cell>
          <cell r="C361" t="str">
            <v>Número de ações (ex-tesouraria)</v>
          </cell>
          <cell r="D361" t="str">
            <v>Number of shares</v>
          </cell>
        </row>
        <row r="362">
          <cell r="B362">
            <v>168</v>
          </cell>
          <cell r="C362" t="str">
            <v>Lucro por ação (ex-tesouraria) (R$)</v>
          </cell>
          <cell r="D362" t="str">
            <v>Earnings per share (R$)</v>
          </cell>
        </row>
        <row r="363">
          <cell r="B363">
            <v>169</v>
          </cell>
        </row>
        <row r="364">
          <cell r="B364">
            <v>170</v>
          </cell>
        </row>
        <row r="365">
          <cell r="B365">
            <v>171</v>
          </cell>
        </row>
        <row r="366">
          <cell r="B366">
            <v>172</v>
          </cell>
          <cell r="C366" t="str">
            <v>EBITDA Recorrente Ajustado</v>
          </cell>
          <cell r="D366" t="str">
            <v>Adjusted Recurring EBITDA</v>
          </cell>
        </row>
        <row r="367">
          <cell r="B367">
            <v>173</v>
          </cell>
          <cell r="C367" t="str">
            <v>(-) Resultado Financeiro Operacional</v>
          </cell>
          <cell r="D367" t="str">
            <v>(-) Operating Financial Result</v>
          </cell>
        </row>
        <row r="368">
          <cell r="B368">
            <v>174</v>
          </cell>
          <cell r="C368" t="str">
            <v>EBITDA Recorrente</v>
          </cell>
          <cell r="D368" t="str">
            <v>Recurring EBITDA</v>
          </cell>
        </row>
        <row r="369">
          <cell r="B369">
            <v>175</v>
          </cell>
          <cell r="C369" t="str">
            <v>Resultado Financeiro</v>
          </cell>
          <cell r="D369" t="str">
            <v>Financial Result</v>
          </cell>
        </row>
        <row r="370">
          <cell r="B370">
            <v>176</v>
          </cell>
          <cell r="C370" t="str">
            <v>Depreciação e amortização</v>
          </cell>
          <cell r="D370" t="str">
            <v>Depreciation and Amortization</v>
          </cell>
        </row>
        <row r="371">
          <cell r="B371">
            <v>177</v>
          </cell>
          <cell r="C371" t="str">
            <v>Contribuição social</v>
          </cell>
          <cell r="D371" t="str">
            <v>Social Contribution</v>
          </cell>
        </row>
        <row r="372">
          <cell r="B372">
            <v>178</v>
          </cell>
          <cell r="C372" t="str">
            <v>Imposto de renda</v>
          </cell>
          <cell r="D372" t="str">
            <v>Income Tax</v>
          </cell>
        </row>
        <row r="373">
          <cell r="B373">
            <v>179</v>
          </cell>
          <cell r="C373" t="str">
            <v>Lucro Líquido Recorrente</v>
          </cell>
          <cell r="D373" t="str">
            <v>Recurring Net Income</v>
          </cell>
        </row>
        <row r="374">
          <cell r="B374">
            <v>180</v>
          </cell>
          <cell r="C374" t="str">
            <v>(-) Ajuste a Valor Presente</v>
          </cell>
          <cell r="D374" t="str">
            <v>(-) Adjustment to Present Value (APV)</v>
          </cell>
        </row>
        <row r="375">
          <cell r="B375">
            <v>181</v>
          </cell>
          <cell r="C375" t="str">
            <v>Lucro Líquido</v>
          </cell>
          <cell r="D375" t="str">
            <v>Net Income</v>
          </cell>
        </row>
        <row r="376">
          <cell r="B376">
            <v>182</v>
          </cell>
          <cell r="C376" t="str">
            <v>Número de ações (ex-tesouraria)</v>
          </cell>
          <cell r="D376" t="str">
            <v>Number of shares (Ex Treasury)</v>
          </cell>
        </row>
        <row r="377">
          <cell r="B377">
            <v>183</v>
          </cell>
          <cell r="C377" t="str">
            <v>Lucro recorrente por ação (ex-tesouraria) (R$)</v>
          </cell>
          <cell r="D377" t="str">
            <v>Recurring Earnings per share (Ex Treasury) (R$)</v>
          </cell>
        </row>
        <row r="378">
          <cell r="B378">
            <v>184</v>
          </cell>
          <cell r="C378" t="str">
            <v>Lucro por ação (ex-tesouraria) (R$)</v>
          </cell>
          <cell r="D378" t="str">
            <v>Earnings per share (Ex Treasury) (R$)</v>
          </cell>
        </row>
        <row r="380">
          <cell r="B380" t="str">
            <v>Aba: Comparativo</v>
          </cell>
        </row>
        <row r="381">
          <cell r="B381">
            <v>1</v>
          </cell>
          <cell r="C381" t="str">
            <v>Crescimento - Abs</v>
          </cell>
          <cell r="D381" t="str">
            <v>Abs. - Growth</v>
          </cell>
        </row>
        <row r="382">
          <cell r="B382">
            <v>2</v>
          </cell>
          <cell r="C382" t="str">
            <v>Crescimento - %</v>
          </cell>
          <cell r="D382" t="str">
            <v>% - Growth</v>
          </cell>
        </row>
        <row r="383">
          <cell r="B383">
            <v>3</v>
          </cell>
          <cell r="C383" t="str">
            <v>% do total</v>
          </cell>
          <cell r="D383" t="str">
            <v>% of total</v>
          </cell>
        </row>
        <row r="386">
          <cell r="B386">
            <v>1</v>
          </cell>
          <cell r="C386" t="str">
            <v>Imp. Renda &amp; Contrib. Social</v>
          </cell>
          <cell r="D386" t="str">
            <v>Income Tax &amp; Social Contrib.</v>
          </cell>
        </row>
        <row r="387">
          <cell r="B387">
            <v>2</v>
          </cell>
          <cell r="C387" t="str">
            <v>Margem de Contribuição</v>
          </cell>
          <cell r="D387" t="str">
            <v>Contribution Margin</v>
          </cell>
        </row>
        <row r="388">
          <cell r="B388">
            <v>3</v>
          </cell>
          <cell r="C388" t="str">
            <v>Margem de Contribuição %</v>
          </cell>
          <cell r="D388" t="str">
            <v>Contribution Margin %</v>
          </cell>
        </row>
        <row r="389">
          <cell r="B389">
            <v>4</v>
          </cell>
          <cell r="C389" t="str">
            <v>Depreciação e amortização COGS</v>
          </cell>
          <cell r="D389" t="str">
            <v>Depreciation COGS</v>
          </cell>
        </row>
        <row r="390">
          <cell r="B390">
            <v>5</v>
          </cell>
          <cell r="C390" t="str">
            <v>Depreciação G&amp;A</v>
          </cell>
          <cell r="D390" t="str">
            <v>Depreciation G&amp;A</v>
          </cell>
        </row>
        <row r="391">
          <cell r="B391">
            <v>6</v>
          </cell>
          <cell r="C391" t="str">
            <v>Total do Ativo</v>
          </cell>
          <cell r="D391" t="str">
            <v>Total Assets</v>
          </cell>
        </row>
        <row r="392">
          <cell r="B392">
            <v>7</v>
          </cell>
          <cell r="C392" t="str">
            <v>ROA (anualizado)</v>
          </cell>
          <cell r="D392" t="str">
            <v>ROA (annualized)</v>
          </cell>
        </row>
        <row r="393">
          <cell r="B393">
            <v>8</v>
          </cell>
          <cell r="C393" t="str">
            <v>Patrimônio Líquido</v>
          </cell>
          <cell r="D393" t="str">
            <v>Shareholders' Equity</v>
          </cell>
        </row>
        <row r="394">
          <cell r="B394">
            <v>9</v>
          </cell>
          <cell r="C394" t="str">
            <v>ROE (anualizado)</v>
          </cell>
          <cell r="D394" t="str">
            <v>ROE (annualized)</v>
          </cell>
        </row>
        <row r="395">
          <cell r="B395">
            <v>10</v>
          </cell>
          <cell r="C395" t="str">
            <v>Indicadores de Rentabilidade</v>
          </cell>
          <cell r="D395" t="str">
            <v>Profitability Metrics</v>
          </cell>
        </row>
        <row r="396">
          <cell r="B396">
            <v>11</v>
          </cell>
          <cell r="C396" t="str">
            <v>Indicadores de Capital de Giro</v>
          </cell>
          <cell r="D396" t="str">
            <v>Working Capital Metrics</v>
          </cell>
        </row>
        <row r="397">
          <cell r="B397">
            <v>12</v>
          </cell>
          <cell r="C397" t="str">
            <v>Indicadores de Endividamento</v>
          </cell>
          <cell r="D397" t="str">
            <v>Leverage Metrics</v>
          </cell>
        </row>
        <row r="398">
          <cell r="B398">
            <v>13</v>
          </cell>
          <cell r="C398" t="str">
            <v>PMR (Prazo Médio Receb.)</v>
          </cell>
          <cell r="D398" t="str">
            <v>DSO (Days Sales Outstanding)</v>
          </cell>
        </row>
        <row r="399">
          <cell r="B399">
            <v>14</v>
          </cell>
          <cell r="C399" t="str">
            <v>PMR ex-FIES</v>
          </cell>
          <cell r="D399" t="str">
            <v>DSO ex-FIES</v>
          </cell>
        </row>
        <row r="400">
          <cell r="B400">
            <v>15</v>
          </cell>
          <cell r="C400" t="str">
            <v>Δ dias</v>
          </cell>
          <cell r="D400" t="str">
            <v>Δ days</v>
          </cell>
        </row>
        <row r="401">
          <cell r="B401">
            <v>16</v>
          </cell>
          <cell r="C401" t="str">
            <v>Balanço Patrimonial</v>
          </cell>
          <cell r="D401" t="str">
            <v>Balance Sheet</v>
          </cell>
        </row>
        <row r="402">
          <cell r="B402">
            <v>17</v>
          </cell>
          <cell r="C402" t="str">
            <v>Caixa e aplicações financeiras</v>
          </cell>
          <cell r="D402" t="str">
            <v>Cash and short-term investments</v>
          </cell>
        </row>
        <row r="403">
          <cell r="B403">
            <v>18</v>
          </cell>
          <cell r="C403" t="str">
            <v>Outros ativos circulantes</v>
          </cell>
          <cell r="D403" t="str">
            <v>Other current assets</v>
          </cell>
        </row>
        <row r="404">
          <cell r="B404">
            <v>19</v>
          </cell>
          <cell r="C404" t="str">
            <v>Outros ativos não-circulantes</v>
          </cell>
          <cell r="D404" t="str">
            <v>Other non current assets</v>
          </cell>
        </row>
        <row r="405">
          <cell r="B405">
            <v>20</v>
          </cell>
          <cell r="C405" t="str">
            <v>Empréstimos e Financiamentos CP</v>
          </cell>
          <cell r="D405" t="str">
            <v>Loans and Financing - Short Term</v>
          </cell>
        </row>
        <row r="406">
          <cell r="B406">
            <v>21</v>
          </cell>
          <cell r="C406" t="str">
            <v>Empréstimos e Financiamentos LP</v>
          </cell>
          <cell r="D406" t="str">
            <v>Loans and Financing - Long Term</v>
          </cell>
        </row>
        <row r="407">
          <cell r="B407">
            <v>22</v>
          </cell>
          <cell r="C407" t="str">
            <v>Outros passivos circulantes</v>
          </cell>
          <cell r="D407" t="str">
            <v>Other current liabilities</v>
          </cell>
        </row>
        <row r="408">
          <cell r="B408">
            <v>23</v>
          </cell>
          <cell r="C408" t="str">
            <v>Outros exigíveis a longo prazo</v>
          </cell>
          <cell r="D408" t="str">
            <v>Other long term liabilities</v>
          </cell>
        </row>
        <row r="409">
          <cell r="B409">
            <v>24</v>
          </cell>
          <cell r="C409" t="str">
            <v>Contas a Receber CP</v>
          </cell>
          <cell r="D409" t="str">
            <v>Accounts Receivable - Short Term</v>
          </cell>
        </row>
        <row r="410">
          <cell r="B410">
            <v>25</v>
          </cell>
          <cell r="C410" t="str">
            <v>Contas a Receber LP</v>
          </cell>
          <cell r="D410" t="str">
            <v>Accounts Receivable - Long Term</v>
          </cell>
        </row>
        <row r="411">
          <cell r="B411">
            <v>26</v>
          </cell>
          <cell r="C411" t="str">
            <v>PMP (Prazo Médio Pgto)</v>
          </cell>
          <cell r="D411" t="str">
            <v>DPO (Days Payable Outstanding)</v>
          </cell>
        </row>
        <row r="412">
          <cell r="B412">
            <v>27</v>
          </cell>
          <cell r="C412" t="str">
            <v>CSP (ex-Pessoal&amp;Deprec.)</v>
          </cell>
          <cell r="D412" t="str">
            <v>COGS (ex-Personnel&amp;Deprec.)</v>
          </cell>
        </row>
        <row r="413">
          <cell r="B413">
            <v>28</v>
          </cell>
          <cell r="C413" t="str">
            <v>Índice de Liquidez Corrente</v>
          </cell>
          <cell r="D413" t="str">
            <v>Current Liquidity Ratio</v>
          </cell>
        </row>
        <row r="414">
          <cell r="B414">
            <v>29</v>
          </cell>
          <cell r="C414" t="str">
            <v>Dívida Líquida / EBITDA</v>
          </cell>
          <cell r="D414" t="str">
            <v>Net Debt / EBITDA</v>
          </cell>
        </row>
        <row r="415">
          <cell r="B415">
            <v>30</v>
          </cell>
          <cell r="C415" t="str">
            <v>Despesas Financeiras</v>
          </cell>
          <cell r="D415" t="str">
            <v>Finance Expenses</v>
          </cell>
        </row>
        <row r="416">
          <cell r="B416">
            <v>31</v>
          </cell>
          <cell r="C416" t="str">
            <v>Índice de Cobertura dos Juros</v>
          </cell>
          <cell r="D416" t="str">
            <v>Interest Coverage Ratio</v>
          </cell>
        </row>
        <row r="417">
          <cell r="B417">
            <v>32</v>
          </cell>
          <cell r="C417" t="str">
            <v>Dívida Bruta</v>
          </cell>
          <cell r="D417" t="str">
            <v>Gross Debt</v>
          </cell>
        </row>
        <row r="418">
          <cell r="B418">
            <v>33</v>
          </cell>
          <cell r="C418" t="str">
            <v>Dívida Líquida</v>
          </cell>
          <cell r="D418" t="str">
            <v>Net Debt</v>
          </cell>
        </row>
        <row r="419">
          <cell r="B419">
            <v>34</v>
          </cell>
          <cell r="C419" t="str">
            <v>DRE</v>
          </cell>
          <cell r="D419" t="str">
            <v>Income Statement</v>
          </cell>
        </row>
        <row r="420">
          <cell r="B420">
            <v>35</v>
          </cell>
          <cell r="C420" t="str">
            <v>Demonstrações Financeiras e KPI's</v>
          </cell>
          <cell r="D420" t="str">
            <v>Financial Statements and KPI's</v>
          </cell>
        </row>
        <row r="421">
          <cell r="B421">
            <v>36</v>
          </cell>
          <cell r="C421" t="str">
            <v>CSP</v>
          </cell>
          <cell r="D421" t="str">
            <v>COGS</v>
          </cell>
        </row>
        <row r="422">
          <cell r="B422">
            <v>37</v>
          </cell>
          <cell r="C422" t="str">
            <v>% Receita Líquida</v>
          </cell>
          <cell r="D422" t="str">
            <v>% Net Revenue</v>
          </cell>
        </row>
        <row r="423">
          <cell r="B423">
            <v>38</v>
          </cell>
          <cell r="C423" t="str">
            <v>Despesas Comerciais e G&amp;A</v>
          </cell>
          <cell r="D423" t="str">
            <v>Commercial and G&amp;A Expenses</v>
          </cell>
        </row>
        <row r="424">
          <cell r="B424">
            <v>39</v>
          </cell>
          <cell r="C424" t="str">
            <v>Custo Serv. Prest. (sem Deprec.)</v>
          </cell>
          <cell r="D424" t="str">
            <v>Contribution Margin %</v>
          </cell>
        </row>
        <row r="425">
          <cell r="B425">
            <v>40</v>
          </cell>
          <cell r="C425" t="str">
            <v>Gerais e Adm. (sem Deprec.)</v>
          </cell>
          <cell r="D425" t="str">
            <v>Contribution Margin %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BR Properties">
    <a:dk1>
      <a:sysClr val="windowText" lastClr="000000"/>
    </a:dk1>
    <a:lt1>
      <a:sysClr val="window" lastClr="FFFFFF"/>
    </a:lt1>
    <a:dk2>
      <a:srgbClr val="009CDE"/>
    </a:dk2>
    <a:lt2>
      <a:srgbClr val="EEECE1"/>
    </a:lt2>
    <a:accent1>
      <a:srgbClr val="254162"/>
    </a:accent1>
    <a:accent2>
      <a:srgbClr val="9C9E9F"/>
    </a:accent2>
    <a:accent3>
      <a:srgbClr val="D8D8D8"/>
    </a:accent3>
    <a:accent4>
      <a:srgbClr val="1294BF"/>
    </a:accent4>
    <a:accent5>
      <a:srgbClr val="C4BD97"/>
    </a:accent5>
    <a:accent6>
      <a:srgbClr val="333333"/>
    </a:accent6>
    <a:hlink>
      <a:srgbClr val="0000FF"/>
    </a:hlink>
    <a:folHlink>
      <a:srgbClr val="800080"/>
    </a:folHlink>
  </a:clrScheme>
  <a:fontScheme name="Escritório">
    <a:maj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BR Properties">
    <a:dk1>
      <a:sysClr val="windowText" lastClr="000000"/>
    </a:dk1>
    <a:lt1>
      <a:sysClr val="window" lastClr="FFFFFF"/>
    </a:lt1>
    <a:dk2>
      <a:srgbClr val="009CDE"/>
    </a:dk2>
    <a:lt2>
      <a:srgbClr val="EEECE1"/>
    </a:lt2>
    <a:accent1>
      <a:srgbClr val="254162"/>
    </a:accent1>
    <a:accent2>
      <a:srgbClr val="9C9E9F"/>
    </a:accent2>
    <a:accent3>
      <a:srgbClr val="D8D8D8"/>
    </a:accent3>
    <a:accent4>
      <a:srgbClr val="1294BF"/>
    </a:accent4>
    <a:accent5>
      <a:srgbClr val="C4BD97"/>
    </a:accent5>
    <a:accent6>
      <a:srgbClr val="333333"/>
    </a:accent6>
    <a:hlink>
      <a:srgbClr val="0000FF"/>
    </a:hlink>
    <a:folHlink>
      <a:srgbClr val="800080"/>
    </a:folHlink>
  </a:clrScheme>
  <a:fontScheme name="Escritório">
    <a:maj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BR Properties">
    <a:dk1>
      <a:sysClr val="windowText" lastClr="000000"/>
    </a:dk1>
    <a:lt1>
      <a:sysClr val="window" lastClr="FFFFFF"/>
    </a:lt1>
    <a:dk2>
      <a:srgbClr val="009CDE"/>
    </a:dk2>
    <a:lt2>
      <a:srgbClr val="EEECE1"/>
    </a:lt2>
    <a:accent1>
      <a:srgbClr val="254162"/>
    </a:accent1>
    <a:accent2>
      <a:srgbClr val="9C9E9F"/>
    </a:accent2>
    <a:accent3>
      <a:srgbClr val="D8D8D8"/>
    </a:accent3>
    <a:accent4>
      <a:srgbClr val="1294BF"/>
    </a:accent4>
    <a:accent5>
      <a:srgbClr val="C4BD97"/>
    </a:accent5>
    <a:accent6>
      <a:srgbClr val="333333"/>
    </a:accent6>
    <a:hlink>
      <a:srgbClr val="0000FF"/>
    </a:hlink>
    <a:folHlink>
      <a:srgbClr val="800080"/>
    </a:folHlink>
  </a:clrScheme>
  <a:fontScheme name="Escritório">
    <a:maj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BR Properties">
    <a:dk1>
      <a:sysClr val="windowText" lastClr="000000"/>
    </a:dk1>
    <a:lt1>
      <a:sysClr val="window" lastClr="FFFFFF"/>
    </a:lt1>
    <a:dk2>
      <a:srgbClr val="009CDE"/>
    </a:dk2>
    <a:lt2>
      <a:srgbClr val="EEECE1"/>
    </a:lt2>
    <a:accent1>
      <a:srgbClr val="254162"/>
    </a:accent1>
    <a:accent2>
      <a:srgbClr val="9C9E9F"/>
    </a:accent2>
    <a:accent3>
      <a:srgbClr val="D8D8D8"/>
    </a:accent3>
    <a:accent4>
      <a:srgbClr val="1294BF"/>
    </a:accent4>
    <a:accent5>
      <a:srgbClr val="C4BD97"/>
    </a:accent5>
    <a:accent6>
      <a:srgbClr val="333333"/>
    </a:accent6>
    <a:hlink>
      <a:srgbClr val="0000FF"/>
    </a:hlink>
    <a:folHlink>
      <a:srgbClr val="800080"/>
    </a:folHlink>
  </a:clrScheme>
  <a:fontScheme name="Escritório">
    <a:maj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BR Properties">
    <a:dk1>
      <a:sysClr val="windowText" lastClr="000000"/>
    </a:dk1>
    <a:lt1>
      <a:sysClr val="window" lastClr="FFFFFF"/>
    </a:lt1>
    <a:dk2>
      <a:srgbClr val="009CDE"/>
    </a:dk2>
    <a:lt2>
      <a:srgbClr val="EEECE1"/>
    </a:lt2>
    <a:accent1>
      <a:srgbClr val="254162"/>
    </a:accent1>
    <a:accent2>
      <a:srgbClr val="9C9E9F"/>
    </a:accent2>
    <a:accent3>
      <a:srgbClr val="D8D8D8"/>
    </a:accent3>
    <a:accent4>
      <a:srgbClr val="1294BF"/>
    </a:accent4>
    <a:accent5>
      <a:srgbClr val="C4BD97"/>
    </a:accent5>
    <a:accent6>
      <a:srgbClr val="333333"/>
    </a:accent6>
    <a:hlink>
      <a:srgbClr val="0000FF"/>
    </a:hlink>
    <a:folHlink>
      <a:srgbClr val="800080"/>
    </a:folHlink>
  </a:clrScheme>
  <a:fontScheme name="Escritório">
    <a:maj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BR Properties">
    <a:dk1>
      <a:sysClr val="windowText" lastClr="000000"/>
    </a:dk1>
    <a:lt1>
      <a:sysClr val="window" lastClr="FFFFFF"/>
    </a:lt1>
    <a:dk2>
      <a:srgbClr val="009CDE"/>
    </a:dk2>
    <a:lt2>
      <a:srgbClr val="EEECE1"/>
    </a:lt2>
    <a:accent1>
      <a:srgbClr val="254162"/>
    </a:accent1>
    <a:accent2>
      <a:srgbClr val="9C9E9F"/>
    </a:accent2>
    <a:accent3>
      <a:srgbClr val="D8D8D8"/>
    </a:accent3>
    <a:accent4>
      <a:srgbClr val="1294BF"/>
    </a:accent4>
    <a:accent5>
      <a:srgbClr val="C4BD97"/>
    </a:accent5>
    <a:accent6>
      <a:srgbClr val="333333"/>
    </a:accent6>
    <a:hlink>
      <a:srgbClr val="0000FF"/>
    </a:hlink>
    <a:folHlink>
      <a:srgbClr val="800080"/>
    </a:folHlink>
  </a:clrScheme>
  <a:fontScheme name="Escritório">
    <a:maj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BR Properties">
    <a:dk1>
      <a:sysClr val="windowText" lastClr="000000"/>
    </a:dk1>
    <a:lt1>
      <a:sysClr val="window" lastClr="FFFFFF"/>
    </a:lt1>
    <a:dk2>
      <a:srgbClr val="009CDE"/>
    </a:dk2>
    <a:lt2>
      <a:srgbClr val="EEECE1"/>
    </a:lt2>
    <a:accent1>
      <a:srgbClr val="254162"/>
    </a:accent1>
    <a:accent2>
      <a:srgbClr val="9C9E9F"/>
    </a:accent2>
    <a:accent3>
      <a:srgbClr val="D8D8D8"/>
    </a:accent3>
    <a:accent4>
      <a:srgbClr val="1294BF"/>
    </a:accent4>
    <a:accent5>
      <a:srgbClr val="C4BD97"/>
    </a:accent5>
    <a:accent6>
      <a:srgbClr val="333333"/>
    </a:accent6>
    <a:hlink>
      <a:srgbClr val="0000FF"/>
    </a:hlink>
    <a:folHlink>
      <a:srgbClr val="800080"/>
    </a:folHlink>
  </a:clrScheme>
  <a:fontScheme name="Escritório">
    <a:maj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5"/>
  <sheetViews>
    <sheetView showGridLines="0" zoomScale="90" zoomScaleNormal="90" workbookViewId="0">
      <selection sqref="A1:A2"/>
    </sheetView>
  </sheetViews>
  <sheetFormatPr defaultRowHeight="15" x14ac:dyDescent="0.25"/>
  <cols>
    <col min="1" max="1" width="2.85546875" customWidth="1"/>
  </cols>
  <sheetData>
    <row r="1" spans="1:1" x14ac:dyDescent="0.25">
      <c r="A1" s="115"/>
    </row>
    <row r="2" spans="1:1" x14ac:dyDescent="0.25">
      <c r="A2" s="115"/>
    </row>
    <row r="3" spans="1:1" x14ac:dyDescent="0.25">
      <c r="A3" s="116"/>
    </row>
    <row r="4" spans="1:1" x14ac:dyDescent="0.25">
      <c r="A4" s="116"/>
    </row>
    <row r="5" spans="1:1" x14ac:dyDescent="0.25">
      <c r="A5" s="116"/>
    </row>
    <row r="6" spans="1:1" x14ac:dyDescent="0.25">
      <c r="A6" s="116"/>
    </row>
    <row r="7" spans="1:1" x14ac:dyDescent="0.25">
      <c r="A7" s="116"/>
    </row>
    <row r="8" spans="1:1" x14ac:dyDescent="0.25">
      <c r="A8" s="117"/>
    </row>
    <row r="9" spans="1:1" x14ac:dyDescent="0.25">
      <c r="A9" s="117"/>
    </row>
    <row r="10" spans="1:1" x14ac:dyDescent="0.25">
      <c r="A10" s="118"/>
    </row>
    <row r="11" spans="1:1" x14ac:dyDescent="0.25">
      <c r="A11" s="118"/>
    </row>
    <row r="12" spans="1:1" x14ac:dyDescent="0.25">
      <c r="A12" s="119"/>
    </row>
    <row r="13" spans="1:1" x14ac:dyDescent="0.25">
      <c r="A13" s="119"/>
    </row>
    <row r="14" spans="1:1" x14ac:dyDescent="0.25">
      <c r="A14" s="114"/>
    </row>
    <row r="15" spans="1:1" x14ac:dyDescent="0.25">
      <c r="A15" s="114"/>
    </row>
  </sheetData>
  <mergeCells count="6">
    <mergeCell ref="A14:A15"/>
    <mergeCell ref="A1:A2"/>
    <mergeCell ref="A3:A7"/>
    <mergeCell ref="A8:A9"/>
    <mergeCell ref="A10:A11"/>
    <mergeCell ref="A12:A13"/>
  </mergeCells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"/>
  <dimension ref="A4:S32"/>
  <sheetViews>
    <sheetView showGridLines="0" tabSelected="1" topLeftCell="A7" zoomScale="80" zoomScaleNormal="80" workbookViewId="0">
      <selection activeCell="L21" sqref="L21"/>
    </sheetView>
  </sheetViews>
  <sheetFormatPr defaultRowHeight="15" x14ac:dyDescent="0.25"/>
  <cols>
    <col min="1" max="1" width="24.85546875" customWidth="1"/>
    <col min="2" max="12" width="10.7109375" style="2" customWidth="1"/>
  </cols>
  <sheetData>
    <row r="4" spans="1:19" s="2" customFormat="1" x14ac:dyDescent="0.25"/>
    <row r="5" spans="1:19" s="44" customFormat="1" ht="20.100000000000001" customHeight="1" thickBot="1" x14ac:dyDescent="0.3">
      <c r="A5" s="15" t="s">
        <v>156</v>
      </c>
      <c r="B5" s="98" t="s">
        <v>78</v>
      </c>
      <c r="C5" s="17" t="s">
        <v>83</v>
      </c>
      <c r="D5" s="17" t="s">
        <v>84</v>
      </c>
      <c r="E5" s="17" t="s">
        <v>85</v>
      </c>
      <c r="F5" s="98" t="s">
        <v>86</v>
      </c>
      <c r="G5" s="17" t="s">
        <v>87</v>
      </c>
      <c r="H5" s="17" t="s">
        <v>88</v>
      </c>
      <c r="I5" s="17" t="s">
        <v>90</v>
      </c>
      <c r="J5" s="98" t="s">
        <v>99</v>
      </c>
      <c r="K5" s="17" t="s">
        <v>98</v>
      </c>
      <c r="L5" s="17" t="s">
        <v>102</v>
      </c>
      <c r="N5" s="97" t="s">
        <v>163</v>
      </c>
      <c r="S5" s="97" t="s">
        <v>165</v>
      </c>
    </row>
    <row r="6" spans="1:19" s="32" customFormat="1" ht="15" customHeight="1" x14ac:dyDescent="0.2">
      <c r="A6" s="29" t="s">
        <v>157</v>
      </c>
      <c r="B6" s="30">
        <v>497.81190000000004</v>
      </c>
      <c r="C6" s="31">
        <v>571.06999999999994</v>
      </c>
      <c r="D6" s="31">
        <v>535.38419936916239</v>
      </c>
      <c r="E6" s="31">
        <v>527.44469936916244</v>
      </c>
      <c r="F6" s="30">
        <v>507.96100000000001</v>
      </c>
      <c r="G6" s="31">
        <v>542.12179936916232</v>
      </c>
      <c r="H6" s="31">
        <v>539.9</v>
      </c>
      <c r="I6" s="31">
        <v>531.1</v>
      </c>
      <c r="J6" s="30">
        <v>515.39779936916239</v>
      </c>
      <c r="K6" s="31">
        <v>546.00379936916238</v>
      </c>
      <c r="L6" s="31">
        <v>558.20000000000005</v>
      </c>
      <c r="M6" s="113"/>
    </row>
    <row r="7" spans="1:19" s="32" customFormat="1" ht="15" customHeight="1" x14ac:dyDescent="0.2">
      <c r="A7" s="29" t="s">
        <v>32</v>
      </c>
      <c r="B7" s="33">
        <v>357.09590000000009</v>
      </c>
      <c r="C7" s="31">
        <v>411.38299999999987</v>
      </c>
      <c r="D7" s="31">
        <v>380.97089999999997</v>
      </c>
      <c r="E7" s="31">
        <v>372.02199999999988</v>
      </c>
      <c r="F7" s="33">
        <v>362.041</v>
      </c>
      <c r="G7" s="31">
        <v>371.53709999999984</v>
      </c>
      <c r="H7" s="31">
        <v>369.59999999999997</v>
      </c>
      <c r="I7" s="31">
        <v>352.2</v>
      </c>
      <c r="J7" s="33">
        <v>344.7</v>
      </c>
      <c r="K7" s="31">
        <v>346.5</v>
      </c>
      <c r="L7" s="31">
        <v>352</v>
      </c>
    </row>
    <row r="8" spans="1:19" s="37" customFormat="1" ht="15" customHeight="1" x14ac:dyDescent="0.2">
      <c r="A8" s="34" t="s">
        <v>33</v>
      </c>
      <c r="B8" s="35">
        <v>318.52190000000007</v>
      </c>
      <c r="C8" s="36">
        <v>375.73299999999989</v>
      </c>
      <c r="D8" s="36">
        <v>343.3929</v>
      </c>
      <c r="E8" s="36">
        <v>335.56799999999987</v>
      </c>
      <c r="F8" s="35">
        <v>329.435</v>
      </c>
      <c r="G8" s="36">
        <v>339.09909999999985</v>
      </c>
      <c r="H8" s="36">
        <v>335.9</v>
      </c>
      <c r="I8" s="36">
        <v>318.7</v>
      </c>
      <c r="J8" s="35">
        <v>314.10000000000002</v>
      </c>
      <c r="K8" s="36">
        <v>316.7</v>
      </c>
      <c r="L8" s="36">
        <v>321.10000000000002</v>
      </c>
    </row>
    <row r="9" spans="1:19" s="32" customFormat="1" ht="15" customHeight="1" x14ac:dyDescent="0.2">
      <c r="A9" s="93" t="s">
        <v>104</v>
      </c>
      <c r="B9" s="94">
        <v>136.39699999999999</v>
      </c>
      <c r="C9" s="95">
        <v>128.60400000000001</v>
      </c>
      <c r="D9" s="95">
        <v>125.6</v>
      </c>
      <c r="E9" s="95">
        <v>124.533</v>
      </c>
      <c r="F9" s="94">
        <v>115.755</v>
      </c>
      <c r="G9" s="95">
        <v>103.245</v>
      </c>
      <c r="H9" s="95">
        <v>106.06399999999999</v>
      </c>
      <c r="I9" s="95">
        <v>94.926000000000002</v>
      </c>
      <c r="J9" s="94">
        <v>92.15</v>
      </c>
      <c r="K9" s="95">
        <v>77.650999999999996</v>
      </c>
      <c r="L9" s="95">
        <v>78.326999999999998</v>
      </c>
    </row>
    <row r="10" spans="1:19" s="32" customFormat="1" ht="15" customHeight="1" x14ac:dyDescent="0.2">
      <c r="A10" s="93" t="s">
        <v>105</v>
      </c>
      <c r="B10" s="94">
        <v>0</v>
      </c>
      <c r="C10" s="95">
        <v>0</v>
      </c>
      <c r="D10" s="95">
        <v>0</v>
      </c>
      <c r="E10" s="95">
        <v>0</v>
      </c>
      <c r="F10" s="94">
        <v>0</v>
      </c>
      <c r="G10" s="95">
        <v>6.8</v>
      </c>
      <c r="H10" s="95">
        <v>6.9690000000000003</v>
      </c>
      <c r="I10" s="95">
        <v>12.1</v>
      </c>
      <c r="J10" s="94">
        <v>10.587999999999999</v>
      </c>
      <c r="K10" s="95">
        <v>15.904</v>
      </c>
      <c r="L10" s="95">
        <v>15.3</v>
      </c>
    </row>
    <row r="11" spans="1:19" s="32" customFormat="1" ht="15" customHeight="1" x14ac:dyDescent="0.2">
      <c r="A11" s="93" t="s">
        <v>106</v>
      </c>
      <c r="B11" s="94">
        <v>0</v>
      </c>
      <c r="C11" s="95">
        <v>0</v>
      </c>
      <c r="D11" s="95">
        <v>0</v>
      </c>
      <c r="E11" s="95">
        <v>0</v>
      </c>
      <c r="F11" s="94">
        <v>0</v>
      </c>
      <c r="G11" s="95">
        <v>0</v>
      </c>
      <c r="H11" s="95">
        <v>0</v>
      </c>
      <c r="I11" s="95">
        <v>0</v>
      </c>
      <c r="J11" s="94">
        <v>0</v>
      </c>
      <c r="K11" s="95">
        <v>58.1</v>
      </c>
      <c r="L11" s="95">
        <v>61.999999999999993</v>
      </c>
    </row>
    <row r="12" spans="1:19" s="37" customFormat="1" ht="15" customHeight="1" x14ac:dyDescent="0.2">
      <c r="A12" s="34" t="s">
        <v>34</v>
      </c>
      <c r="B12" s="41">
        <v>38.574000000000005</v>
      </c>
      <c r="C12" s="42">
        <v>35.65</v>
      </c>
      <c r="D12" s="42">
        <v>37.577999999999996</v>
      </c>
      <c r="E12" s="42">
        <v>36.453999999999994</v>
      </c>
      <c r="F12" s="41">
        <v>32.606000000000002</v>
      </c>
      <c r="G12" s="42">
        <v>32.438000000000002</v>
      </c>
      <c r="H12" s="42">
        <v>33.700000000000003</v>
      </c>
      <c r="I12" s="42">
        <v>33.5</v>
      </c>
      <c r="J12" s="41">
        <v>30.6</v>
      </c>
      <c r="K12" s="42">
        <v>29.8</v>
      </c>
      <c r="L12" s="42">
        <v>31</v>
      </c>
    </row>
    <row r="13" spans="1:19" s="32" customFormat="1" ht="15" customHeight="1" x14ac:dyDescent="0.2">
      <c r="A13" s="29" t="s">
        <v>35</v>
      </c>
      <c r="B13" s="33">
        <v>140.71599999999998</v>
      </c>
      <c r="C13" s="31">
        <v>159.68700000000001</v>
      </c>
      <c r="D13" s="31">
        <v>154.41329936916247</v>
      </c>
      <c r="E13" s="31">
        <v>155.4226993691625</v>
      </c>
      <c r="F13" s="33">
        <v>145.92000000000002</v>
      </c>
      <c r="G13" s="31">
        <v>170.58469936916251</v>
      </c>
      <c r="H13" s="31">
        <v>170.3</v>
      </c>
      <c r="I13" s="31">
        <v>178.9</v>
      </c>
      <c r="J13" s="33">
        <v>170.7</v>
      </c>
      <c r="K13" s="31">
        <v>199.5</v>
      </c>
      <c r="L13" s="31">
        <v>206.2</v>
      </c>
    </row>
    <row r="14" spans="1:19" s="37" customFormat="1" ht="15" customHeight="1" x14ac:dyDescent="0.2">
      <c r="A14" s="34" t="s">
        <v>33</v>
      </c>
      <c r="B14" s="35">
        <v>109.37799999999999</v>
      </c>
      <c r="C14" s="36">
        <v>127.587</v>
      </c>
      <c r="D14" s="36">
        <v>115.91329936916247</v>
      </c>
      <c r="E14" s="36">
        <v>115.39069936916252</v>
      </c>
      <c r="F14" s="35">
        <v>106.9</v>
      </c>
      <c r="G14" s="36">
        <v>127.5006993691625</v>
      </c>
      <c r="H14" s="36">
        <v>124.7</v>
      </c>
      <c r="I14" s="36">
        <v>134.65969936916252</v>
      </c>
      <c r="J14" s="35">
        <v>127.6</v>
      </c>
      <c r="K14" s="36">
        <v>152.4</v>
      </c>
      <c r="L14" s="36">
        <v>156.80000000000001</v>
      </c>
    </row>
    <row r="15" spans="1:19" s="32" customFormat="1" ht="15" customHeight="1" x14ac:dyDescent="0.2">
      <c r="A15" s="93" t="s">
        <v>107</v>
      </c>
      <c r="B15" s="94">
        <v>0</v>
      </c>
      <c r="C15" s="95">
        <v>0</v>
      </c>
      <c r="D15" s="95">
        <v>0</v>
      </c>
      <c r="E15" s="95">
        <v>0</v>
      </c>
      <c r="F15" s="94">
        <v>0</v>
      </c>
      <c r="G15" s="95">
        <v>0</v>
      </c>
      <c r="H15" s="95">
        <v>12.795999999999999</v>
      </c>
      <c r="I15" s="95"/>
      <c r="J15" s="94"/>
      <c r="K15" s="95"/>
      <c r="L15" s="95">
        <v>20.211000000000002</v>
      </c>
    </row>
    <row r="16" spans="1:19" s="32" customFormat="1" ht="15" customHeight="1" x14ac:dyDescent="0.2">
      <c r="A16" s="93" t="s">
        <v>108</v>
      </c>
      <c r="B16" s="94">
        <v>0</v>
      </c>
      <c r="C16" s="95">
        <v>0</v>
      </c>
      <c r="D16" s="95">
        <v>0</v>
      </c>
      <c r="E16" s="95"/>
      <c r="F16" s="94">
        <v>0</v>
      </c>
      <c r="G16" s="95">
        <v>0</v>
      </c>
      <c r="H16" s="95">
        <v>111.94069936916253</v>
      </c>
      <c r="I16" s="95"/>
      <c r="J16" s="94"/>
      <c r="K16" s="95"/>
      <c r="L16" s="95">
        <v>136.63469936916249</v>
      </c>
    </row>
    <row r="17" spans="1:19" s="32" customFormat="1" ht="15" customHeight="1" x14ac:dyDescent="0.2">
      <c r="A17" s="93" t="s">
        <v>106</v>
      </c>
      <c r="B17" s="94">
        <v>0</v>
      </c>
      <c r="C17" s="95">
        <v>0</v>
      </c>
      <c r="D17" s="95">
        <v>0</v>
      </c>
      <c r="E17" s="95">
        <v>0</v>
      </c>
      <c r="F17" s="94">
        <v>0</v>
      </c>
      <c r="G17" s="95">
        <v>0</v>
      </c>
      <c r="H17" s="95">
        <v>0</v>
      </c>
      <c r="I17" s="95">
        <v>0</v>
      </c>
      <c r="J17" s="94">
        <v>0</v>
      </c>
      <c r="K17" s="95">
        <v>47.900000000000006</v>
      </c>
      <c r="L17" s="95">
        <v>52.5</v>
      </c>
    </row>
    <row r="18" spans="1:19" s="37" customFormat="1" ht="15" customHeight="1" thickBot="1" x14ac:dyDescent="0.25">
      <c r="A18" s="34" t="s">
        <v>34</v>
      </c>
      <c r="B18" s="43">
        <v>31.338000000000001</v>
      </c>
      <c r="C18" s="36">
        <v>32.1</v>
      </c>
      <c r="D18" s="36">
        <v>38.5</v>
      </c>
      <c r="E18" s="36">
        <v>40.031999999999996</v>
      </c>
      <c r="F18" s="43">
        <v>39.019999999999996</v>
      </c>
      <c r="G18" s="36">
        <v>43.084000000000003</v>
      </c>
      <c r="H18" s="36">
        <v>45.6</v>
      </c>
      <c r="I18" s="36">
        <v>44.3</v>
      </c>
      <c r="J18" s="43">
        <v>43</v>
      </c>
      <c r="K18" s="36">
        <v>47.1</v>
      </c>
      <c r="L18" s="36">
        <v>49.3</v>
      </c>
    </row>
    <row r="19" spans="1:19" ht="15" customHeight="1" x14ac:dyDescent="0.25"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</row>
    <row r="20" spans="1:19" s="44" customFormat="1" ht="20.100000000000001" customHeight="1" x14ac:dyDescent="0.25">
      <c r="A20" s="15" t="s">
        <v>160</v>
      </c>
      <c r="B20" s="98" t="s">
        <v>78</v>
      </c>
      <c r="C20" s="17" t="s">
        <v>83</v>
      </c>
      <c r="D20" s="17" t="s">
        <v>84</v>
      </c>
      <c r="E20" s="17" t="s">
        <v>85</v>
      </c>
      <c r="F20" s="98" t="s">
        <v>86</v>
      </c>
      <c r="G20" s="17" t="s">
        <v>87</v>
      </c>
      <c r="H20" s="17" t="s">
        <v>88</v>
      </c>
      <c r="I20" s="17" t="s">
        <v>90</v>
      </c>
      <c r="J20" s="98" t="s">
        <v>99</v>
      </c>
      <c r="K20" s="17" t="s">
        <v>98</v>
      </c>
      <c r="L20" s="17" t="s">
        <v>102</v>
      </c>
      <c r="N20" s="97" t="s">
        <v>162</v>
      </c>
      <c r="S20" s="97" t="s">
        <v>164</v>
      </c>
    </row>
    <row r="21" spans="1:19" s="32" customFormat="1" ht="15" customHeight="1" x14ac:dyDescent="0.2">
      <c r="A21" s="29" t="s">
        <v>159</v>
      </c>
      <c r="B21" s="67">
        <v>90</v>
      </c>
      <c r="C21" s="68">
        <v>93</v>
      </c>
      <c r="D21" s="68">
        <v>93</v>
      </c>
      <c r="E21" s="68">
        <v>97</v>
      </c>
      <c r="F21" s="67">
        <v>97</v>
      </c>
      <c r="G21" s="68">
        <v>95</v>
      </c>
      <c r="H21" s="68">
        <v>95</v>
      </c>
      <c r="I21" s="68">
        <v>93</v>
      </c>
      <c r="J21" s="67">
        <v>93</v>
      </c>
      <c r="K21" s="68">
        <v>93</v>
      </c>
      <c r="L21" s="68">
        <v>94</v>
      </c>
    </row>
    <row r="22" spans="1:19" s="32" customFormat="1" ht="15" customHeight="1" thickBot="1" x14ac:dyDescent="0.25">
      <c r="A22" s="29" t="s">
        <v>161</v>
      </c>
      <c r="B22" s="96">
        <v>170</v>
      </c>
      <c r="C22" s="68">
        <v>191</v>
      </c>
      <c r="D22" s="68">
        <v>197</v>
      </c>
      <c r="E22" s="68">
        <v>205</v>
      </c>
      <c r="F22" s="96">
        <v>209</v>
      </c>
      <c r="G22" s="68">
        <v>228</v>
      </c>
      <c r="H22" s="68">
        <v>238</v>
      </c>
      <c r="I22" s="68">
        <v>338</v>
      </c>
      <c r="J22" s="96">
        <v>394</v>
      </c>
      <c r="K22" s="68">
        <v>409</v>
      </c>
      <c r="L22" s="68">
        <v>451</v>
      </c>
      <c r="M22" s="113"/>
    </row>
    <row r="23" spans="1:19" s="2" customFormat="1" ht="15" customHeight="1" x14ac:dyDescent="0.25"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</row>
    <row r="24" spans="1:19" s="44" customFormat="1" ht="20.100000000000001" customHeight="1" x14ac:dyDescent="0.25">
      <c r="A24" s="15" t="s">
        <v>158</v>
      </c>
      <c r="B24" s="98" t="s">
        <v>78</v>
      </c>
      <c r="C24" s="17" t="s">
        <v>83</v>
      </c>
      <c r="D24" s="17" t="s">
        <v>84</v>
      </c>
      <c r="E24" s="17" t="s">
        <v>85</v>
      </c>
      <c r="F24" s="98" t="s">
        <v>86</v>
      </c>
      <c r="G24" s="17" t="s">
        <v>87</v>
      </c>
      <c r="H24" s="17" t="s">
        <v>88</v>
      </c>
      <c r="I24" s="17" t="s">
        <v>90</v>
      </c>
      <c r="J24" s="98" t="s">
        <v>99</v>
      </c>
      <c r="K24" s="17" t="s">
        <v>98</v>
      </c>
      <c r="L24" s="17" t="s">
        <v>102</v>
      </c>
    </row>
    <row r="25" spans="1:19" s="32" customFormat="1" ht="15" customHeight="1" x14ac:dyDescent="0.2">
      <c r="A25" s="29" t="s">
        <v>32</v>
      </c>
      <c r="B25" s="33">
        <v>616</v>
      </c>
      <c r="C25" s="31">
        <v>572.80000000000007</v>
      </c>
      <c r="D25" s="31">
        <v>672.7</v>
      </c>
      <c r="E25" s="31">
        <v>625.20000000000005</v>
      </c>
      <c r="F25" s="33">
        <v>673</v>
      </c>
      <c r="G25" s="31">
        <v>671.5</v>
      </c>
      <c r="H25" s="31">
        <v>751.6</v>
      </c>
      <c r="I25" s="31">
        <v>686.6</v>
      </c>
      <c r="J25" s="33">
        <v>733.1</v>
      </c>
      <c r="K25" s="31">
        <v>790.1</v>
      </c>
      <c r="L25" s="31">
        <v>799.80000000000007</v>
      </c>
      <c r="M25" s="113"/>
    </row>
    <row r="26" spans="1:19" s="37" customFormat="1" ht="15" customHeight="1" x14ac:dyDescent="0.2">
      <c r="A26" s="34" t="s">
        <v>33</v>
      </c>
      <c r="B26" s="35">
        <v>654.06086898864066</v>
      </c>
      <c r="C26" s="36">
        <v>596.89764136589952</v>
      </c>
      <c r="D26" s="36">
        <v>707.4316498686153</v>
      </c>
      <c r="E26" s="36">
        <v>657.63991322176184</v>
      </c>
      <c r="F26" s="35">
        <v>700.05492032674613</v>
      </c>
      <c r="G26" s="36">
        <v>697.19800761291708</v>
      </c>
      <c r="H26" s="36">
        <v>784.6250776483804</v>
      </c>
      <c r="I26" s="36">
        <v>716.35567695735438</v>
      </c>
      <c r="J26" s="35">
        <v>760.53657292989567</v>
      </c>
      <c r="K26" s="36">
        <v>818.71313386444729</v>
      </c>
      <c r="L26" s="36">
        <v>832.12392631854584</v>
      </c>
    </row>
    <row r="27" spans="1:19" s="37" customFormat="1" ht="15" customHeight="1" x14ac:dyDescent="0.2">
      <c r="A27" s="34" t="s">
        <v>34</v>
      </c>
      <c r="B27" s="41">
        <v>213.13217489616324</v>
      </c>
      <c r="C27" s="42">
        <v>242.67697273718653</v>
      </c>
      <c r="D27" s="42">
        <v>239.59128834578306</v>
      </c>
      <c r="E27" s="42">
        <v>203.20410678835682</v>
      </c>
      <c r="F27" s="41">
        <v>264.83459955870035</v>
      </c>
      <c r="G27" s="42">
        <v>264.27232742168223</v>
      </c>
      <c r="H27" s="42">
        <v>255.69927603492647</v>
      </c>
      <c r="I27" s="42">
        <v>255.69927603492647</v>
      </c>
      <c r="J27" s="41">
        <v>255.69927603492647</v>
      </c>
      <c r="K27" s="42">
        <v>255.69927603492647</v>
      </c>
      <c r="L27" s="42">
        <v>245.33677150738575</v>
      </c>
    </row>
    <row r="28" spans="1:19" s="32" customFormat="1" ht="15" customHeight="1" x14ac:dyDescent="0.2">
      <c r="A28" s="29" t="s">
        <v>35</v>
      </c>
      <c r="B28" s="33">
        <v>180.6172447408527</v>
      </c>
      <c r="C28" s="31">
        <v>183.19114275393488</v>
      </c>
      <c r="D28" s="31">
        <v>187.17877660515146</v>
      </c>
      <c r="E28" s="31">
        <v>189.62524638171405</v>
      </c>
      <c r="F28" s="33">
        <v>224.09744142921389</v>
      </c>
      <c r="G28" s="31">
        <v>208.15106757653254</v>
      </c>
      <c r="H28" s="31">
        <v>239.19242590037419</v>
      </c>
      <c r="I28" s="31">
        <v>212.59554806554956</v>
      </c>
      <c r="J28" s="33">
        <v>229.86494808720249</v>
      </c>
      <c r="K28" s="31">
        <v>267.37367720345958</v>
      </c>
      <c r="L28" s="31">
        <v>273.73217064819517</v>
      </c>
      <c r="M28" s="113"/>
    </row>
    <row r="29" spans="1:19" s="37" customFormat="1" ht="15" customHeight="1" x14ac:dyDescent="0.2">
      <c r="A29" s="34" t="s">
        <v>33</v>
      </c>
      <c r="B29" s="35">
        <v>191.75182375675149</v>
      </c>
      <c r="C29" s="36">
        <v>186.61776186706658</v>
      </c>
      <c r="D29" s="36">
        <v>201.07680758222833</v>
      </c>
      <c r="E29" s="36">
        <v>201.92404717810629</v>
      </c>
      <c r="F29" s="35">
        <v>236.16114210005497</v>
      </c>
      <c r="G29" s="36">
        <v>212.29769531141591</v>
      </c>
      <c r="H29" s="36">
        <v>247.8788512098248</v>
      </c>
      <c r="I29" s="36">
        <v>215.38131801276825</v>
      </c>
      <c r="J29" s="35">
        <v>234.73718625854573</v>
      </c>
      <c r="K29" s="36">
        <v>276.23680956799041</v>
      </c>
      <c r="L29" s="36">
        <v>282.49577715259801</v>
      </c>
    </row>
    <row r="30" spans="1:19" s="32" customFormat="1" ht="15" customHeight="1" x14ac:dyDescent="0.2">
      <c r="A30" s="38" t="s">
        <v>107</v>
      </c>
      <c r="B30" s="39"/>
      <c r="C30" s="40"/>
      <c r="D30" s="40"/>
      <c r="E30" s="40"/>
      <c r="F30" s="39"/>
      <c r="G30" s="40"/>
      <c r="H30" s="40">
        <v>480.57157053084211</v>
      </c>
      <c r="I30" s="40"/>
      <c r="J30" s="39"/>
      <c r="K30" s="40"/>
      <c r="L30" s="40">
        <v>451.8677386807845</v>
      </c>
    </row>
    <row r="31" spans="1:19" s="32" customFormat="1" ht="15" customHeight="1" x14ac:dyDescent="0.2">
      <c r="A31" s="38" t="s">
        <v>108</v>
      </c>
      <c r="B31" s="39"/>
      <c r="C31" s="40"/>
      <c r="D31" s="40"/>
      <c r="E31" s="40"/>
      <c r="F31" s="39"/>
      <c r="G31" s="40"/>
      <c r="H31" s="40">
        <v>221.27962453702813</v>
      </c>
      <c r="I31" s="40"/>
      <c r="J31" s="39"/>
      <c r="K31" s="40"/>
      <c r="L31" s="40">
        <v>257.4422824674935</v>
      </c>
    </row>
    <row r="32" spans="1:19" s="37" customFormat="1" ht="15" customHeight="1" thickBot="1" x14ac:dyDescent="0.25">
      <c r="A32" s="34" t="s">
        <v>34</v>
      </c>
      <c r="B32" s="43">
        <v>112.73219069387122</v>
      </c>
      <c r="C32" s="36">
        <v>153.08149724517889</v>
      </c>
      <c r="D32" s="36">
        <v>95.124335047618814</v>
      </c>
      <c r="E32" s="36">
        <v>103.01143952802342</v>
      </c>
      <c r="F32" s="43">
        <v>136.9049173199966</v>
      </c>
      <c r="G32" s="36">
        <v>174.32522392834321</v>
      </c>
      <c r="H32" s="36">
        <v>175.43368620297386</v>
      </c>
      <c r="I32" s="36">
        <v>191.30185767535161</v>
      </c>
      <c r="J32" s="43">
        <v>190.91093719988424</v>
      </c>
      <c r="K32" s="36">
        <v>188.68338732544905</v>
      </c>
      <c r="L32" s="36">
        <v>200.93617492850433</v>
      </c>
    </row>
  </sheetData>
  <pageMargins left="0.78740157499999996" right="0.78740157499999996" top="0.984251969" bottom="0.984251969" header="0.4921259845" footer="0.4921259845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">
    <pageSetUpPr fitToPage="1"/>
  </sheetPr>
  <dimension ref="A1:O57"/>
  <sheetViews>
    <sheetView showGridLines="0" zoomScale="80" zoomScaleNormal="80" workbookViewId="0">
      <pane xSplit="1" ySplit="12" topLeftCell="B13" activePane="bottomRight" state="frozen"/>
      <selection pane="topRight" activeCell="B1" sqref="B1"/>
      <selection pane="bottomLeft" activeCell="A6" sqref="A6"/>
      <selection pane="bottomRight"/>
    </sheetView>
  </sheetViews>
  <sheetFormatPr defaultColWidth="9.140625" defaultRowHeight="15" x14ac:dyDescent="0.25"/>
  <cols>
    <col min="1" max="1" width="39.140625" customWidth="1"/>
    <col min="2" max="2" width="13.140625" style="3" customWidth="1"/>
    <col min="3" max="6" width="13.7109375" style="6" customWidth="1"/>
    <col min="7" max="7" width="13.140625" style="3" customWidth="1"/>
    <col min="8" max="11" width="13.7109375" style="6" customWidth="1"/>
    <col min="12" max="12" width="13.140625" style="3" customWidth="1"/>
    <col min="13" max="14" width="13.7109375" style="6" customWidth="1"/>
    <col min="15" max="15" width="9" style="6" customWidth="1"/>
  </cols>
  <sheetData>
    <row r="1" spans="1:15" s="2" customFormat="1" x14ac:dyDescent="0.25"/>
    <row r="2" spans="1:15" s="2" customFormat="1" x14ac:dyDescent="0.25">
      <c r="C2" s="102" t="s">
        <v>168</v>
      </c>
      <c r="F2" s="102" t="s">
        <v>172</v>
      </c>
      <c r="J2" s="102" t="s">
        <v>173</v>
      </c>
    </row>
    <row r="3" spans="1:15" s="2" customFormat="1" x14ac:dyDescent="0.25"/>
    <row r="4" spans="1:15" s="2" customFormat="1" x14ac:dyDescent="0.25"/>
    <row r="5" spans="1:15" s="2" customFormat="1" x14ac:dyDescent="0.25"/>
    <row r="6" spans="1:15" s="2" customFormat="1" x14ac:dyDescent="0.25"/>
    <row r="7" spans="1:15" s="2" customFormat="1" x14ac:dyDescent="0.25"/>
    <row r="8" spans="1:15" s="2" customFormat="1" x14ac:dyDescent="0.25"/>
    <row r="9" spans="1:15" s="2" customFormat="1" x14ac:dyDescent="0.25"/>
    <row r="10" spans="1:15" s="2" customFormat="1" x14ac:dyDescent="0.25"/>
    <row r="11" spans="1:15" s="2" customFormat="1" x14ac:dyDescent="0.25"/>
    <row r="12" spans="1:15" s="9" customFormat="1" ht="20.100000000000001" customHeight="1" thickBot="1" x14ac:dyDescent="0.3">
      <c r="A12" s="15" t="s">
        <v>36</v>
      </c>
      <c r="B12" s="16">
        <v>2015</v>
      </c>
      <c r="C12" s="17" t="s">
        <v>83</v>
      </c>
      <c r="D12" s="17" t="s">
        <v>84</v>
      </c>
      <c r="E12" s="17" t="s">
        <v>85</v>
      </c>
      <c r="F12" s="17" t="s">
        <v>86</v>
      </c>
      <c r="G12" s="16">
        <v>2016</v>
      </c>
      <c r="H12" s="17" t="s">
        <v>87</v>
      </c>
      <c r="I12" s="17" t="s">
        <v>88</v>
      </c>
      <c r="J12" s="17" t="s">
        <v>90</v>
      </c>
      <c r="K12" s="17" t="s">
        <v>99</v>
      </c>
      <c r="L12" s="16">
        <v>2017</v>
      </c>
      <c r="M12" s="17" t="s">
        <v>98</v>
      </c>
      <c r="N12" s="17" t="s">
        <v>102</v>
      </c>
      <c r="O12" s="17" t="s">
        <v>166</v>
      </c>
    </row>
    <row r="13" spans="1:15" s="10" customFormat="1" ht="15" customHeight="1" x14ac:dyDescent="0.25">
      <c r="A13" s="18" t="s">
        <v>67</v>
      </c>
      <c r="B13" s="19">
        <v>4322.3999999999996</v>
      </c>
      <c r="C13" s="20">
        <v>1273.5999999999999</v>
      </c>
      <c r="D13" s="20">
        <v>1214.8</v>
      </c>
      <c r="E13" s="20">
        <v>1167.3</v>
      </c>
      <c r="F13" s="20">
        <v>1148.5</v>
      </c>
      <c r="G13" s="19">
        <v>4804.1000000000004</v>
      </c>
      <c r="H13" s="20">
        <v>1364.7</v>
      </c>
      <c r="I13" s="20">
        <v>1426.3</v>
      </c>
      <c r="J13" s="20">
        <v>1335.1</v>
      </c>
      <c r="K13" s="20">
        <v>1284.5999999999999</v>
      </c>
      <c r="L13" s="19">
        <v>5410.7</v>
      </c>
      <c r="M13" s="20">
        <v>1450.3</v>
      </c>
      <c r="N13" s="20">
        <v>1534</v>
      </c>
      <c r="O13" s="99">
        <f>N13/I13-1</f>
        <v>7.5510060996985207E-2</v>
      </c>
    </row>
    <row r="14" spans="1:15" s="11" customFormat="1" x14ac:dyDescent="0.25">
      <c r="A14" s="21" t="s">
        <v>38</v>
      </c>
      <c r="B14" s="22">
        <v>4189.2000000000007</v>
      </c>
      <c r="C14" s="23">
        <v>1249</v>
      </c>
      <c r="D14" s="23">
        <v>1198</v>
      </c>
      <c r="E14" s="23">
        <v>1152.5999999999999</v>
      </c>
      <c r="F14" s="23">
        <v>1139.8</v>
      </c>
      <c r="G14" s="22">
        <v>4739.3</v>
      </c>
      <c r="H14" s="23">
        <v>1353.1</v>
      </c>
      <c r="I14" s="23">
        <v>1417.7</v>
      </c>
      <c r="J14" s="23">
        <v>1323.4</v>
      </c>
      <c r="K14" s="23">
        <v>1276.2</v>
      </c>
      <c r="L14" s="22">
        <v>5370.4</v>
      </c>
      <c r="M14" s="23">
        <v>1440</v>
      </c>
      <c r="N14" s="23">
        <v>1525.8</v>
      </c>
      <c r="O14" s="100">
        <f t="shared" ref="O14:O51" si="0">N14/I14-1</f>
        <v>7.6250264512943478E-2</v>
      </c>
    </row>
    <row r="15" spans="1:15" s="11" customFormat="1" x14ac:dyDescent="0.25">
      <c r="A15" s="21" t="s">
        <v>71</v>
      </c>
      <c r="B15" s="22">
        <v>63.2</v>
      </c>
      <c r="C15" s="23">
        <v>5.8</v>
      </c>
      <c r="D15" s="23">
        <v>3.6</v>
      </c>
      <c r="E15" s="23">
        <v>2</v>
      </c>
      <c r="F15" s="23">
        <v>0.7</v>
      </c>
      <c r="G15" s="22">
        <v>12</v>
      </c>
      <c r="H15" s="23">
        <v>0.3</v>
      </c>
      <c r="I15" s="23">
        <v>0.1</v>
      </c>
      <c r="J15" s="23">
        <v>0.5</v>
      </c>
      <c r="K15" s="24">
        <v>-0.4</v>
      </c>
      <c r="L15" s="22">
        <v>0.5</v>
      </c>
      <c r="M15" s="23">
        <v>0</v>
      </c>
      <c r="N15" s="23" t="s">
        <v>0</v>
      </c>
      <c r="O15" s="100" t="s">
        <v>167</v>
      </c>
    </row>
    <row r="16" spans="1:15" s="11" customFormat="1" x14ac:dyDescent="0.25">
      <c r="A16" s="21" t="s">
        <v>79</v>
      </c>
      <c r="B16" s="22">
        <v>69.7</v>
      </c>
      <c r="C16" s="23">
        <v>18.8</v>
      </c>
      <c r="D16" s="23">
        <v>13.2</v>
      </c>
      <c r="E16" s="23">
        <v>12.7</v>
      </c>
      <c r="F16" s="23">
        <v>8</v>
      </c>
      <c r="G16" s="22">
        <v>52.8</v>
      </c>
      <c r="H16" s="23">
        <v>11.3</v>
      </c>
      <c r="I16" s="23">
        <v>8.6</v>
      </c>
      <c r="J16" s="23">
        <v>11.2</v>
      </c>
      <c r="K16" s="23">
        <v>8.8000000000000007</v>
      </c>
      <c r="L16" s="22">
        <v>39.900000000000006</v>
      </c>
      <c r="M16" s="23">
        <v>10.199999999999999</v>
      </c>
      <c r="N16" s="23">
        <v>8.3000000000000007</v>
      </c>
      <c r="O16" s="100">
        <f t="shared" si="0"/>
        <v>-3.4883720930232398E-2</v>
      </c>
    </row>
    <row r="17" spans="1:15" s="10" customFormat="1" x14ac:dyDescent="0.25">
      <c r="A17" s="18" t="s">
        <v>66</v>
      </c>
      <c r="B17" s="25">
        <v>-1390.8999999999999</v>
      </c>
      <c r="C17" s="20">
        <v>-484.29999999999995</v>
      </c>
      <c r="D17" s="20">
        <v>-379.5</v>
      </c>
      <c r="E17" s="20">
        <v>-404.2</v>
      </c>
      <c r="F17" s="20">
        <v>-351.6</v>
      </c>
      <c r="G17" s="25">
        <v>-1619.6</v>
      </c>
      <c r="H17" s="20">
        <v>-545.70000000000005</v>
      </c>
      <c r="I17" s="20">
        <v>-512.9</v>
      </c>
      <c r="J17" s="20">
        <v>-527</v>
      </c>
      <c r="K17" s="20">
        <v>-446.2</v>
      </c>
      <c r="L17" s="25">
        <v>-2031.8</v>
      </c>
      <c r="M17" s="20">
        <v>-514.5</v>
      </c>
      <c r="N17" s="20">
        <v>-570.29999999999995</v>
      </c>
      <c r="O17" s="99">
        <f t="shared" si="0"/>
        <v>0.11191265353870139</v>
      </c>
    </row>
    <row r="18" spans="1:15" s="11" customFormat="1" x14ac:dyDescent="0.25">
      <c r="A18" s="21" t="s">
        <v>64</v>
      </c>
      <c r="B18" s="22">
        <v>-1164.6999999999998</v>
      </c>
      <c r="C18" s="24">
        <v>-427.3</v>
      </c>
      <c r="D18" s="24">
        <v>-322.3</v>
      </c>
      <c r="E18" s="24">
        <v>-341.90000000000003</v>
      </c>
      <c r="F18" s="24">
        <v>-287.60000000000002</v>
      </c>
      <c r="G18" s="22">
        <v>-1379.1</v>
      </c>
      <c r="H18" s="24">
        <v>-473.7</v>
      </c>
      <c r="I18" s="24">
        <v>-431.3</v>
      </c>
      <c r="J18" s="24">
        <v>-461.5</v>
      </c>
      <c r="K18" s="24">
        <v>-386.6</v>
      </c>
      <c r="L18" s="22">
        <v>-1753.1000000000001</v>
      </c>
      <c r="M18" s="24">
        <v>-417.7</v>
      </c>
      <c r="N18" s="24">
        <v>-500.7</v>
      </c>
      <c r="O18" s="101">
        <f t="shared" si="0"/>
        <v>0.16090888012983995</v>
      </c>
    </row>
    <row r="19" spans="1:15" s="11" customFormat="1" x14ac:dyDescent="0.25">
      <c r="A19" s="21" t="s">
        <v>65</v>
      </c>
      <c r="B19" s="22">
        <v>-121.4</v>
      </c>
      <c r="C19" s="24">
        <v>-33</v>
      </c>
      <c r="D19" s="24">
        <v>-34.1</v>
      </c>
      <c r="E19" s="24">
        <v>-32.700000000000003</v>
      </c>
      <c r="F19" s="24">
        <v>-33.799999999999997</v>
      </c>
      <c r="G19" s="22">
        <v>-133.5</v>
      </c>
      <c r="H19" s="24">
        <v>-36.700000000000003</v>
      </c>
      <c r="I19" s="24">
        <v>-42.2</v>
      </c>
      <c r="J19" s="24">
        <v>-36.700000000000003</v>
      </c>
      <c r="K19" s="24">
        <v>-36.9</v>
      </c>
      <c r="L19" s="22">
        <v>-152.5</v>
      </c>
      <c r="M19" s="24">
        <v>-51.2</v>
      </c>
      <c r="N19" s="24">
        <v>-32.700000000000003</v>
      </c>
      <c r="O19" s="101">
        <f t="shared" si="0"/>
        <v>-0.22511848341232221</v>
      </c>
    </row>
    <row r="20" spans="1:15" s="11" customFormat="1" x14ac:dyDescent="0.25">
      <c r="A20" s="21" t="s">
        <v>70</v>
      </c>
      <c r="B20" s="22">
        <v>-71.300000000000011</v>
      </c>
      <c r="C20" s="24">
        <v>-19.399999999999999</v>
      </c>
      <c r="D20" s="24">
        <v>-17.3</v>
      </c>
      <c r="E20" s="24">
        <v>-25.2</v>
      </c>
      <c r="F20" s="24">
        <v>-25.6</v>
      </c>
      <c r="G20" s="22">
        <v>-87.4</v>
      </c>
      <c r="H20" s="24">
        <v>-24.1</v>
      </c>
      <c r="I20" s="24">
        <v>-25.2</v>
      </c>
      <c r="J20" s="24">
        <v>-22.8</v>
      </c>
      <c r="K20" s="24">
        <v>-22.7</v>
      </c>
      <c r="L20" s="22">
        <v>-94.800000000000011</v>
      </c>
      <c r="M20" s="24">
        <v>-21.7</v>
      </c>
      <c r="N20" s="24">
        <v>-22.7</v>
      </c>
      <c r="O20" s="101">
        <f t="shared" si="0"/>
        <v>-9.9206349206349187E-2</v>
      </c>
    </row>
    <row r="21" spans="1:15" s="11" customFormat="1" x14ac:dyDescent="0.25">
      <c r="A21" s="21" t="s">
        <v>89</v>
      </c>
      <c r="B21" s="22">
        <v>-28.1</v>
      </c>
      <c r="C21" s="24">
        <v>0</v>
      </c>
      <c r="D21" s="24">
        <v>0</v>
      </c>
      <c r="E21" s="24">
        <v>0</v>
      </c>
      <c r="F21" s="24">
        <v>0</v>
      </c>
      <c r="G21" s="22">
        <v>0</v>
      </c>
      <c r="H21" s="24">
        <v>-7</v>
      </c>
      <c r="I21" s="24">
        <v>-9</v>
      </c>
      <c r="J21" s="24">
        <v>-1.6</v>
      </c>
      <c r="K21" s="24">
        <v>6.2</v>
      </c>
      <c r="L21" s="22">
        <v>-11.4</v>
      </c>
      <c r="M21" s="24">
        <v>-12.4</v>
      </c>
      <c r="N21" s="24">
        <v>-11.1</v>
      </c>
      <c r="O21" s="101">
        <f t="shared" si="0"/>
        <v>0.23333333333333339</v>
      </c>
    </row>
    <row r="22" spans="1:15" s="11" customFormat="1" x14ac:dyDescent="0.25">
      <c r="A22" s="21" t="s">
        <v>100</v>
      </c>
      <c r="B22" s="22">
        <v>0</v>
      </c>
      <c r="C22" s="24">
        <v>0</v>
      </c>
      <c r="D22" s="24">
        <v>0</v>
      </c>
      <c r="E22" s="24">
        <v>0</v>
      </c>
      <c r="F22" s="24">
        <v>0</v>
      </c>
      <c r="G22" s="22">
        <v>0</v>
      </c>
      <c r="H22" s="24">
        <v>0</v>
      </c>
      <c r="I22" s="24">
        <v>0</v>
      </c>
      <c r="J22" s="24">
        <v>0</v>
      </c>
      <c r="K22" s="24">
        <v>0</v>
      </c>
      <c r="L22" s="22">
        <v>0</v>
      </c>
      <c r="M22" s="24">
        <v>-11.5</v>
      </c>
      <c r="N22" s="24">
        <v>-3</v>
      </c>
      <c r="O22" s="100" t="s">
        <v>167</v>
      </c>
    </row>
    <row r="23" spans="1:15" s="11" customFormat="1" x14ac:dyDescent="0.25">
      <c r="A23" s="21" t="s">
        <v>82</v>
      </c>
      <c r="B23" s="22">
        <v>-5.4</v>
      </c>
      <c r="C23" s="24">
        <v>-4.7</v>
      </c>
      <c r="D23" s="24">
        <v>-5.9</v>
      </c>
      <c r="E23" s="24">
        <v>-4.4000000000000004</v>
      </c>
      <c r="F23" s="24">
        <v>-4.5999999999999996</v>
      </c>
      <c r="G23" s="22">
        <v>-19.7</v>
      </c>
      <c r="H23" s="24">
        <v>-4.3</v>
      </c>
      <c r="I23" s="24">
        <v>-5.0999999999999996</v>
      </c>
      <c r="J23" s="24">
        <v>-4.4000000000000004</v>
      </c>
      <c r="K23" s="24">
        <v>-6.3</v>
      </c>
      <c r="L23" s="22">
        <v>-20.099999999999998</v>
      </c>
      <c r="M23" s="24">
        <v>0</v>
      </c>
      <c r="N23" s="24">
        <v>0</v>
      </c>
      <c r="O23" s="100" t="s">
        <v>167</v>
      </c>
    </row>
    <row r="24" spans="1:15" s="10" customFormat="1" x14ac:dyDescent="0.25">
      <c r="A24" s="18" t="s">
        <v>63</v>
      </c>
      <c r="B24" s="25">
        <v>2931.4</v>
      </c>
      <c r="C24" s="20">
        <v>789.3</v>
      </c>
      <c r="D24" s="20">
        <v>835.3</v>
      </c>
      <c r="E24" s="20">
        <v>763.09999999999991</v>
      </c>
      <c r="F24" s="20">
        <v>796.9</v>
      </c>
      <c r="G24" s="25">
        <v>3184.5</v>
      </c>
      <c r="H24" s="20">
        <v>819</v>
      </c>
      <c r="I24" s="20">
        <v>913.4</v>
      </c>
      <c r="J24" s="20">
        <v>808.1</v>
      </c>
      <c r="K24" s="20">
        <v>838.5</v>
      </c>
      <c r="L24" s="25">
        <v>3379</v>
      </c>
      <c r="M24" s="20">
        <v>935.7</v>
      </c>
      <c r="N24" s="20">
        <v>963.7</v>
      </c>
      <c r="O24" s="99">
        <f t="shared" si="0"/>
        <v>5.5068973067659455E-2</v>
      </c>
    </row>
    <row r="25" spans="1:15" s="10" customFormat="1" x14ac:dyDescent="0.25">
      <c r="A25" s="18" t="s">
        <v>62</v>
      </c>
      <c r="B25" s="25">
        <v>-1660.7</v>
      </c>
      <c r="C25" s="20">
        <v>-437</v>
      </c>
      <c r="D25" s="20">
        <v>-494.50000000000006</v>
      </c>
      <c r="E25" s="20">
        <v>-392.1</v>
      </c>
      <c r="F25" s="20">
        <v>-485.5</v>
      </c>
      <c r="G25" s="25">
        <v>-1809</v>
      </c>
      <c r="H25" s="20">
        <v>-418.88600000000002</v>
      </c>
      <c r="I25" s="20">
        <v>-466.1</v>
      </c>
      <c r="J25" s="20">
        <f>SUM(J26:J31)</f>
        <v>-401.541</v>
      </c>
      <c r="K25" s="20">
        <v>-490.6</v>
      </c>
      <c r="L25" s="25">
        <f>SUM(H25:K25)</f>
        <v>-1777.127</v>
      </c>
      <c r="M25" s="20">
        <v>-383.4</v>
      </c>
      <c r="N25" s="20">
        <v>-427.6</v>
      </c>
      <c r="O25" s="99">
        <f t="shared" si="0"/>
        <v>-8.2600300364728541E-2</v>
      </c>
    </row>
    <row r="26" spans="1:15" s="11" customFormat="1" x14ac:dyDescent="0.25">
      <c r="A26" s="21" t="s">
        <v>61</v>
      </c>
      <c r="B26" s="22">
        <v>-1212.4000000000001</v>
      </c>
      <c r="C26" s="24">
        <v>-326.89999999999998</v>
      </c>
      <c r="D26" s="24">
        <v>-375.1</v>
      </c>
      <c r="E26" s="24">
        <v>-275.2</v>
      </c>
      <c r="F26" s="24">
        <v>-357.8</v>
      </c>
      <c r="G26" s="22">
        <v>-1335</v>
      </c>
      <c r="H26" s="24">
        <v>-304.35500000000002</v>
      </c>
      <c r="I26" s="24">
        <v>-340.3</v>
      </c>
      <c r="J26" s="24">
        <v>-288.44099999999997</v>
      </c>
      <c r="K26" s="24">
        <v>-379.6</v>
      </c>
      <c r="L26" s="22">
        <f>SUM(H26:K26)</f>
        <v>-1312.6959999999999</v>
      </c>
      <c r="M26" s="24">
        <v>-272.2</v>
      </c>
      <c r="N26" s="24">
        <v>-302.89999999999998</v>
      </c>
      <c r="O26" s="101">
        <f t="shared" si="0"/>
        <v>-0.10990302674111085</v>
      </c>
    </row>
    <row r="27" spans="1:15" s="11" customFormat="1" x14ac:dyDescent="0.25">
      <c r="A27" s="21" t="s">
        <v>39</v>
      </c>
      <c r="B27" s="22">
        <v>-217.9</v>
      </c>
      <c r="C27" s="24">
        <v>-59.2</v>
      </c>
      <c r="D27" s="24">
        <v>-61.8</v>
      </c>
      <c r="E27" s="24">
        <v>-62.8</v>
      </c>
      <c r="F27" s="24">
        <v>-61.4</v>
      </c>
      <c r="G27" s="22">
        <v>-245.2</v>
      </c>
      <c r="H27" s="24">
        <v>-63.2</v>
      </c>
      <c r="I27" s="24">
        <v>-64.2</v>
      </c>
      <c r="J27" s="24">
        <v>-62.1</v>
      </c>
      <c r="K27" s="24">
        <v>-61.1</v>
      </c>
      <c r="L27" s="22">
        <v>-250.60000000000002</v>
      </c>
      <c r="M27" s="24">
        <v>-58.4</v>
      </c>
      <c r="N27" s="24">
        <v>-63.3</v>
      </c>
      <c r="O27" s="101">
        <f t="shared" si="0"/>
        <v>-1.4018691588785104E-2</v>
      </c>
    </row>
    <row r="28" spans="1:15" s="11" customFormat="1" x14ac:dyDescent="0.25">
      <c r="A28" s="21" t="s">
        <v>40</v>
      </c>
      <c r="B28" s="22">
        <v>-47.9</v>
      </c>
      <c r="C28" s="24">
        <v>-5.0999999999999996</v>
      </c>
      <c r="D28" s="24">
        <v>-10.7</v>
      </c>
      <c r="E28" s="24">
        <v>-8.5</v>
      </c>
      <c r="F28" s="24">
        <v>-7.2</v>
      </c>
      <c r="G28" s="22">
        <v>-31.46113145</v>
      </c>
      <c r="H28" s="24">
        <v>-3.4</v>
      </c>
      <c r="I28" s="24">
        <v>-5</v>
      </c>
      <c r="J28" s="24">
        <v>-2.6</v>
      </c>
      <c r="K28" s="24">
        <v>-2.4</v>
      </c>
      <c r="L28" s="22">
        <v>-13.4</v>
      </c>
      <c r="M28" s="24">
        <v>-2.2999999999999998</v>
      </c>
      <c r="N28" s="24">
        <v>-2.4</v>
      </c>
      <c r="O28" s="101">
        <f t="shared" si="0"/>
        <v>-0.52</v>
      </c>
    </row>
    <row r="29" spans="1:15" s="11" customFormat="1" x14ac:dyDescent="0.25">
      <c r="A29" s="21" t="s">
        <v>59</v>
      </c>
      <c r="B29" s="22">
        <v>-99.5</v>
      </c>
      <c r="C29" s="24">
        <v>-24</v>
      </c>
      <c r="D29" s="24">
        <v>-26.8</v>
      </c>
      <c r="E29" s="24">
        <v>-24.8</v>
      </c>
      <c r="F29" s="24">
        <v>-28.6</v>
      </c>
      <c r="G29" s="22">
        <v>-104.25848065</v>
      </c>
      <c r="H29" s="24">
        <v>-24.8</v>
      </c>
      <c r="I29" s="24">
        <v>-27.3</v>
      </c>
      <c r="J29" s="24">
        <v>-24.4</v>
      </c>
      <c r="K29" s="24">
        <v>-27.1</v>
      </c>
      <c r="L29" s="22">
        <v>-103.6</v>
      </c>
      <c r="M29" s="24">
        <v>-22.5</v>
      </c>
      <c r="N29" s="24">
        <v>-28.5</v>
      </c>
      <c r="O29" s="101">
        <f t="shared" si="0"/>
        <v>4.3956043956044022E-2</v>
      </c>
    </row>
    <row r="30" spans="1:15" s="11" customFormat="1" x14ac:dyDescent="0.25">
      <c r="A30" s="21" t="s">
        <v>52</v>
      </c>
      <c r="B30" s="22">
        <v>0</v>
      </c>
      <c r="C30" s="24">
        <v>0</v>
      </c>
      <c r="D30" s="24">
        <v>0</v>
      </c>
      <c r="E30" s="24">
        <v>0</v>
      </c>
      <c r="F30" s="24">
        <v>0</v>
      </c>
      <c r="G30" s="22">
        <v>0</v>
      </c>
      <c r="H30" s="24">
        <v>0</v>
      </c>
      <c r="I30" s="24">
        <v>0</v>
      </c>
      <c r="J30" s="24">
        <v>0</v>
      </c>
      <c r="K30" s="24">
        <v>0</v>
      </c>
      <c r="L30" s="22">
        <v>0</v>
      </c>
      <c r="M30" s="24">
        <v>-4.5</v>
      </c>
      <c r="N30" s="24">
        <v>-6.9</v>
      </c>
      <c r="O30" s="100" t="s">
        <v>167</v>
      </c>
    </row>
    <row r="31" spans="1:15" s="11" customFormat="1" x14ac:dyDescent="0.25">
      <c r="A31" s="21" t="s">
        <v>53</v>
      </c>
      <c r="B31" s="22">
        <v>-83</v>
      </c>
      <c r="C31" s="24">
        <v>-21.8</v>
      </c>
      <c r="D31" s="24">
        <v>-20.100000000000001</v>
      </c>
      <c r="E31" s="24">
        <v>-20.8</v>
      </c>
      <c r="F31" s="24">
        <v>-30.6</v>
      </c>
      <c r="G31" s="22">
        <v>-93.2</v>
      </c>
      <c r="H31" s="24">
        <v>-23.1</v>
      </c>
      <c r="I31" s="24">
        <v>-29.3</v>
      </c>
      <c r="J31" s="24">
        <v>-24</v>
      </c>
      <c r="K31" s="24">
        <v>-20.399999999999999</v>
      </c>
      <c r="L31" s="22">
        <v>-96.800000000000011</v>
      </c>
      <c r="M31" s="24">
        <v>-23.5</v>
      </c>
      <c r="N31" s="24">
        <v>-23.6</v>
      </c>
      <c r="O31" s="101">
        <f t="shared" si="0"/>
        <v>-0.19453924914675769</v>
      </c>
    </row>
    <row r="32" spans="1:15" s="10" customFormat="1" x14ac:dyDescent="0.25">
      <c r="A32" s="18" t="s">
        <v>60</v>
      </c>
      <c r="B32" s="25">
        <v>1270.6999999999998</v>
      </c>
      <c r="C32" s="20">
        <v>352.29999999999995</v>
      </c>
      <c r="D32" s="20">
        <v>340.7999999999999</v>
      </c>
      <c r="E32" s="20">
        <v>370.99999999999989</v>
      </c>
      <c r="F32" s="20">
        <v>311.3</v>
      </c>
      <c r="G32" s="25">
        <v>1375.5</v>
      </c>
      <c r="H32" s="20">
        <v>400.1</v>
      </c>
      <c r="I32" s="20">
        <v>447.3</v>
      </c>
      <c r="J32" s="20">
        <v>406.5</v>
      </c>
      <c r="K32" s="20">
        <v>347.9</v>
      </c>
      <c r="L32" s="25">
        <v>1601.866</v>
      </c>
      <c r="M32" s="20">
        <v>552.29999999999995</v>
      </c>
      <c r="N32" s="20">
        <v>536.1</v>
      </c>
      <c r="O32" s="99">
        <f t="shared" si="0"/>
        <v>0.1985244802146211</v>
      </c>
    </row>
    <row r="33" spans="1:15" s="10" customFormat="1" x14ac:dyDescent="0.25">
      <c r="A33" s="18" t="s">
        <v>49</v>
      </c>
      <c r="B33" s="25">
        <v>-829.69999999999993</v>
      </c>
      <c r="C33" s="20">
        <v>-207.9</v>
      </c>
      <c r="D33" s="20">
        <v>-330.4</v>
      </c>
      <c r="E33" s="20">
        <v>-225.1</v>
      </c>
      <c r="F33" s="20">
        <v>-151.19999999999999</v>
      </c>
      <c r="G33" s="25">
        <v>-914.7</v>
      </c>
      <c r="H33" s="20">
        <f>H34+H38</f>
        <v>-238.53400438</v>
      </c>
      <c r="I33" s="20">
        <f>I34+I38</f>
        <v>-245.61221917</v>
      </c>
      <c r="J33" s="20">
        <f>J34+J38</f>
        <v>-235.79999999999998</v>
      </c>
      <c r="K33" s="20">
        <f>K34+K38</f>
        <v>-322.10000000000002</v>
      </c>
      <c r="L33" s="25">
        <f>L34+L38</f>
        <v>-1041.94622355</v>
      </c>
      <c r="M33" s="20">
        <v>-273</v>
      </c>
      <c r="N33" s="20">
        <v>-306.7</v>
      </c>
      <c r="O33" s="99">
        <f t="shared" si="0"/>
        <v>0.24871637509092404</v>
      </c>
    </row>
    <row r="34" spans="1:15" s="10" customFormat="1" x14ac:dyDescent="0.25">
      <c r="A34" s="18" t="s">
        <v>42</v>
      </c>
      <c r="B34" s="25">
        <v>-371</v>
      </c>
      <c r="C34" s="20">
        <v>-87.699999999999989</v>
      </c>
      <c r="D34" s="20">
        <v>-184.5</v>
      </c>
      <c r="E34" s="20">
        <v>-76.099999999999994</v>
      </c>
      <c r="F34" s="20">
        <v>-28</v>
      </c>
      <c r="G34" s="25">
        <v>-376.3</v>
      </c>
      <c r="H34" s="20">
        <v>-111.6</v>
      </c>
      <c r="I34" s="20">
        <v>-115.6</v>
      </c>
      <c r="J34" s="20">
        <v>-97.5</v>
      </c>
      <c r="K34" s="20">
        <v>-118.9</v>
      </c>
      <c r="L34" s="25">
        <v>-443.6</v>
      </c>
      <c r="M34" s="20">
        <v>-121.89999999999999</v>
      </c>
      <c r="N34" s="20">
        <v>-155.5</v>
      </c>
      <c r="O34" s="99">
        <f t="shared" si="0"/>
        <v>0.34515570934256057</v>
      </c>
    </row>
    <row r="35" spans="1:15" s="11" customFormat="1" x14ac:dyDescent="0.25">
      <c r="A35" s="21" t="s">
        <v>50</v>
      </c>
      <c r="B35" s="22">
        <v>-164.3</v>
      </c>
      <c r="C35" s="24">
        <v>-28.4</v>
      </c>
      <c r="D35" s="24">
        <v>-113.7</v>
      </c>
      <c r="E35" s="24">
        <v>-33.1</v>
      </c>
      <c r="F35" s="24">
        <v>13.5</v>
      </c>
      <c r="G35" s="22">
        <v>-161.69999999999999</v>
      </c>
      <c r="H35" s="24">
        <v>-47.6</v>
      </c>
      <c r="I35" s="24">
        <v>-65.3</v>
      </c>
      <c r="J35" s="24">
        <v>-37.4</v>
      </c>
      <c r="K35" s="24">
        <v>-84.8</v>
      </c>
      <c r="L35" s="22">
        <f>SUM(H35:K35)</f>
        <v>-235.10000000000002</v>
      </c>
      <c r="M35" s="24">
        <v>-41</v>
      </c>
      <c r="N35" s="24">
        <v>-120.1</v>
      </c>
      <c r="O35" s="101">
        <f t="shared" si="0"/>
        <v>0.83920367534456353</v>
      </c>
    </row>
    <row r="36" spans="1:15" s="11" customFormat="1" x14ac:dyDescent="0.25">
      <c r="A36" s="21" t="s">
        <v>101</v>
      </c>
      <c r="B36" s="22">
        <v>0</v>
      </c>
      <c r="C36" s="24">
        <v>0</v>
      </c>
      <c r="D36" s="24">
        <v>0</v>
      </c>
      <c r="E36" s="24">
        <v>0</v>
      </c>
      <c r="F36" s="24">
        <v>0</v>
      </c>
      <c r="G36" s="22">
        <v>0</v>
      </c>
      <c r="H36" s="24">
        <v>-0.6</v>
      </c>
      <c r="I36" s="24">
        <v>-0.3</v>
      </c>
      <c r="J36" s="24">
        <v>-0.3</v>
      </c>
      <c r="K36" s="24">
        <v>-0.4</v>
      </c>
      <c r="L36" s="22">
        <f>SUM(H36:K36)</f>
        <v>-1.6</v>
      </c>
      <c r="M36" s="24">
        <v>-0.3</v>
      </c>
      <c r="N36" s="24">
        <v>-0.3</v>
      </c>
      <c r="O36" s="101">
        <f t="shared" si="0"/>
        <v>0</v>
      </c>
    </row>
    <row r="37" spans="1:15" s="11" customFormat="1" x14ac:dyDescent="0.25">
      <c r="A37" s="21" t="s">
        <v>51</v>
      </c>
      <c r="B37" s="22">
        <v>-206.8</v>
      </c>
      <c r="C37" s="24">
        <v>-59.3</v>
      </c>
      <c r="D37" s="24">
        <v>-70.8</v>
      </c>
      <c r="E37" s="24">
        <v>-42.9</v>
      </c>
      <c r="F37" s="24">
        <v>-41.5</v>
      </c>
      <c r="G37" s="22">
        <v>-214.6</v>
      </c>
      <c r="H37" s="24">
        <v>-63.6</v>
      </c>
      <c r="I37" s="24">
        <v>-50</v>
      </c>
      <c r="J37" s="24">
        <v>-59.7</v>
      </c>
      <c r="K37" s="24">
        <v>-33.700000000000003</v>
      </c>
      <c r="L37" s="22">
        <f>SUM(H37:K37)</f>
        <v>-207</v>
      </c>
      <c r="M37" s="24">
        <v>-80.599999999999994</v>
      </c>
      <c r="N37" s="24">
        <v>-35.1</v>
      </c>
      <c r="O37" s="101">
        <f t="shared" si="0"/>
        <v>-0.29799999999999993</v>
      </c>
    </row>
    <row r="38" spans="1:15" s="10" customFormat="1" x14ac:dyDescent="0.25">
      <c r="A38" s="18" t="s">
        <v>43</v>
      </c>
      <c r="B38" s="25">
        <v>-458.1</v>
      </c>
      <c r="C38" s="20">
        <v>-120.2</v>
      </c>
      <c r="D38" s="20">
        <v>-145.9</v>
      </c>
      <c r="E38" s="20">
        <v>-149</v>
      </c>
      <c r="F38" s="20">
        <v>-123.2</v>
      </c>
      <c r="G38" s="25">
        <v>-538.4</v>
      </c>
      <c r="H38" s="20">
        <f>SUM(H39:H41)</f>
        <v>-126.93400438</v>
      </c>
      <c r="I38" s="20">
        <f>SUM(I39:I41)</f>
        <v>-130.01221917000001</v>
      </c>
      <c r="J38" s="20">
        <f>SUM(J39:J41)</f>
        <v>-138.29999999999998</v>
      </c>
      <c r="K38" s="20">
        <f>SUM(K39:K41)</f>
        <v>-203.2</v>
      </c>
      <c r="L38" s="25">
        <f>SUM(L39:L41)</f>
        <v>-598.34622354999999</v>
      </c>
      <c r="M38" s="20">
        <v>-148.80000000000001</v>
      </c>
      <c r="N38" s="20">
        <v>-151.19999999999999</v>
      </c>
      <c r="O38" s="99">
        <f t="shared" si="0"/>
        <v>0.16296761154653838</v>
      </c>
    </row>
    <row r="39" spans="1:15" s="11" customFormat="1" x14ac:dyDescent="0.25">
      <c r="A39" s="21" t="s">
        <v>47</v>
      </c>
      <c r="B39" s="22">
        <v>-141.80000000000001</v>
      </c>
      <c r="C39" s="24">
        <v>-43.1</v>
      </c>
      <c r="D39" s="24">
        <v>-31.4</v>
      </c>
      <c r="E39" s="24">
        <v>-49.3</v>
      </c>
      <c r="F39" s="24">
        <v>-44</v>
      </c>
      <c r="G39" s="22">
        <v>-167.7</v>
      </c>
      <c r="H39" s="24">
        <v>-39.5</v>
      </c>
      <c r="I39" s="24">
        <v>-32.4</v>
      </c>
      <c r="J39" s="24">
        <v>-40.9</v>
      </c>
      <c r="K39" s="24">
        <v>-67</v>
      </c>
      <c r="L39" s="22">
        <v>-179.7</v>
      </c>
      <c r="M39" s="24">
        <v>-42.5</v>
      </c>
      <c r="N39" s="24">
        <v>-41.1</v>
      </c>
      <c r="O39" s="101">
        <f t="shared" si="0"/>
        <v>0.2685185185185186</v>
      </c>
    </row>
    <row r="40" spans="1:15" s="11" customFormat="1" x14ac:dyDescent="0.25">
      <c r="A40" s="21" t="s">
        <v>52</v>
      </c>
      <c r="B40" s="22">
        <v>-235.4</v>
      </c>
      <c r="C40" s="24">
        <v>-50.5</v>
      </c>
      <c r="D40" s="24">
        <v>-89.7</v>
      </c>
      <c r="E40" s="24">
        <v>-75.3</v>
      </c>
      <c r="F40" s="24">
        <v>-55.1</v>
      </c>
      <c r="G40" s="22">
        <v>-270.60000000000002</v>
      </c>
      <c r="H40" s="24">
        <v>-64.2</v>
      </c>
      <c r="I40" s="24">
        <v>-73</v>
      </c>
      <c r="J40" s="24">
        <v>-72.8</v>
      </c>
      <c r="K40" s="24">
        <v>-111.1</v>
      </c>
      <c r="L40" s="22">
        <v>-321.10000000000002</v>
      </c>
      <c r="M40" s="24">
        <v>-81.3</v>
      </c>
      <c r="N40" s="24">
        <v>-85.9</v>
      </c>
      <c r="O40" s="101">
        <f t="shared" si="0"/>
        <v>0.17671232876712328</v>
      </c>
    </row>
    <row r="41" spans="1:15" s="11" customFormat="1" x14ac:dyDescent="0.25">
      <c r="A41" s="21" t="s">
        <v>41</v>
      </c>
      <c r="B41" s="22">
        <v>-81.400000000000006</v>
      </c>
      <c r="C41" s="24">
        <v>-26.7</v>
      </c>
      <c r="D41" s="24">
        <v>-24.8</v>
      </c>
      <c r="E41" s="24">
        <v>-24.4</v>
      </c>
      <c r="F41" s="24">
        <v>-24.2</v>
      </c>
      <c r="G41" s="22">
        <v>-100.10000000000001</v>
      </c>
      <c r="H41" s="24">
        <v>-23.234004380000009</v>
      </c>
      <c r="I41" s="24">
        <v>-24.612219170000003</v>
      </c>
      <c r="J41" s="24">
        <v>-24.6</v>
      </c>
      <c r="K41" s="24">
        <v>-25.1</v>
      </c>
      <c r="L41" s="22">
        <f>SUM(H41:K41)</f>
        <v>-97.546223550000008</v>
      </c>
      <c r="M41" s="24">
        <v>-25.1</v>
      </c>
      <c r="N41" s="24">
        <v>-24.3</v>
      </c>
      <c r="O41" s="101">
        <f t="shared" si="0"/>
        <v>-1.268553509309589E-2</v>
      </c>
    </row>
    <row r="42" spans="1:15" s="10" customFormat="1" x14ac:dyDescent="0.25">
      <c r="A42" s="18" t="s">
        <v>80</v>
      </c>
      <c r="B42" s="25">
        <v>27.569999999999997</v>
      </c>
      <c r="C42" s="20">
        <v>4.2</v>
      </c>
      <c r="D42" s="20">
        <v>-11.7</v>
      </c>
      <c r="E42" s="20">
        <v>3.4</v>
      </c>
      <c r="F42" s="20">
        <v>2.4</v>
      </c>
      <c r="G42" s="25">
        <v>-1.7</v>
      </c>
      <c r="H42" s="20">
        <v>6.9</v>
      </c>
      <c r="I42" s="20">
        <v>-1.8</v>
      </c>
      <c r="J42" s="20">
        <v>4.2</v>
      </c>
      <c r="K42" s="20">
        <v>-25.8</v>
      </c>
      <c r="L42" s="25">
        <f t="shared" ref="L42:L49" si="1">SUM(H42:K42)</f>
        <v>-16.5</v>
      </c>
      <c r="M42" s="20">
        <v>2.2000000000000002</v>
      </c>
      <c r="N42" s="20">
        <v>3.3</v>
      </c>
      <c r="O42" s="99">
        <f t="shared" si="0"/>
        <v>-2.833333333333333</v>
      </c>
    </row>
    <row r="43" spans="1:15" s="10" customFormat="1" x14ac:dyDescent="0.25">
      <c r="A43" s="18" t="s">
        <v>81</v>
      </c>
      <c r="B43" s="25">
        <v>164.5</v>
      </c>
      <c r="C43" s="20">
        <v>48.230820999999999</v>
      </c>
      <c r="D43" s="20">
        <v>44.647371430000007</v>
      </c>
      <c r="E43" s="20">
        <v>44.9</v>
      </c>
      <c r="F43" s="20">
        <v>54.101423310000001</v>
      </c>
      <c r="G43" s="25">
        <v>191.87961574000002</v>
      </c>
      <c r="H43" s="20">
        <v>46.350630480000014</v>
      </c>
      <c r="I43" s="20">
        <v>53.878044810000006</v>
      </c>
      <c r="J43" s="20">
        <v>48.6</v>
      </c>
      <c r="K43" s="20">
        <v>45.4</v>
      </c>
      <c r="L43" s="25">
        <v>-194.3</v>
      </c>
      <c r="M43" s="20">
        <v>48.6</v>
      </c>
      <c r="N43" s="20">
        <v>48</v>
      </c>
      <c r="O43" s="99">
        <f t="shared" si="0"/>
        <v>-0.10909907422826548</v>
      </c>
    </row>
    <row r="44" spans="1:15" s="10" customFormat="1" x14ac:dyDescent="0.25">
      <c r="A44" s="18" t="s">
        <v>54</v>
      </c>
      <c r="B44" s="25">
        <v>632.86999999999978</v>
      </c>
      <c r="C44" s="20">
        <v>196.98406269999995</v>
      </c>
      <c r="D44" s="20">
        <v>43.578653059999937</v>
      </c>
      <c r="E44" s="20">
        <v>194.49999999999991</v>
      </c>
      <c r="F44" s="20">
        <v>217.197</v>
      </c>
      <c r="G44" s="25">
        <v>652.35895465533326</v>
      </c>
      <c r="H44" s="20">
        <v>214.81662610000004</v>
      </c>
      <c r="I44" s="20">
        <v>253.96582563999996</v>
      </c>
      <c r="J44" s="20">
        <v>223.6</v>
      </c>
      <c r="K44" s="20">
        <v>45.4</v>
      </c>
      <c r="L44" s="25">
        <f t="shared" si="1"/>
        <v>737.78245173999994</v>
      </c>
      <c r="M44" s="20">
        <v>330.1</v>
      </c>
      <c r="N44" s="20">
        <v>274.10000000000002</v>
      </c>
      <c r="O44" s="99">
        <f t="shared" si="0"/>
        <v>7.9279069572693261E-2</v>
      </c>
    </row>
    <row r="45" spans="1:15" s="10" customFormat="1" x14ac:dyDescent="0.25">
      <c r="A45" s="18" t="s">
        <v>171</v>
      </c>
      <c r="B45" s="103">
        <f>B44/B24</f>
        <v>0.21589342976052389</v>
      </c>
      <c r="C45" s="99">
        <f t="shared" ref="C45:N45" si="2">C44/C24</f>
        <v>0.24956805105789936</v>
      </c>
      <c r="D45" s="99">
        <f t="shared" si="2"/>
        <v>5.2171259499580916E-2</v>
      </c>
      <c r="E45" s="99">
        <f t="shared" si="2"/>
        <v>0.25488140479622584</v>
      </c>
      <c r="F45" s="99">
        <f t="shared" si="2"/>
        <v>0.27255239051323882</v>
      </c>
      <c r="G45" s="103">
        <f t="shared" si="2"/>
        <v>0.20485443700905426</v>
      </c>
      <c r="H45" s="99">
        <f t="shared" si="2"/>
        <v>0.2622913627594628</v>
      </c>
      <c r="I45" s="99">
        <f t="shared" si="2"/>
        <v>0.27804447738121302</v>
      </c>
      <c r="J45" s="99">
        <f t="shared" si="2"/>
        <v>0.27669842841232517</v>
      </c>
      <c r="K45" s="99">
        <f t="shared" si="2"/>
        <v>5.4144305307096005E-2</v>
      </c>
      <c r="L45" s="103">
        <f t="shared" si="2"/>
        <v>0.2183434305238236</v>
      </c>
      <c r="M45" s="99">
        <f t="shared" si="2"/>
        <v>0.35278401196964843</v>
      </c>
      <c r="N45" s="99">
        <f t="shared" si="2"/>
        <v>0.28442461346892189</v>
      </c>
      <c r="O45" s="104">
        <f>(N45-I45)*100</f>
        <v>0.63801360877088764</v>
      </c>
    </row>
    <row r="46" spans="1:15" s="11" customFormat="1" x14ac:dyDescent="0.25">
      <c r="A46" s="26" t="s">
        <v>55</v>
      </c>
      <c r="B46" s="22">
        <v>-31.699999999999996</v>
      </c>
      <c r="C46" s="24">
        <v>-11.9</v>
      </c>
      <c r="D46" s="24">
        <v>-16.600000000000001</v>
      </c>
      <c r="E46" s="24">
        <v>-32.799999999999997</v>
      </c>
      <c r="F46" s="24">
        <v>-25.3</v>
      </c>
      <c r="G46" s="22">
        <v>-86.3</v>
      </c>
      <c r="H46" s="24">
        <v>-37.6</v>
      </c>
      <c r="I46" s="24">
        <v>-22.7</v>
      </c>
      <c r="J46" s="24">
        <v>-42.3</v>
      </c>
      <c r="K46" s="24">
        <v>-8.9</v>
      </c>
      <c r="L46" s="22">
        <f t="shared" si="1"/>
        <v>-111.5</v>
      </c>
      <c r="M46" s="24">
        <v>-26.1</v>
      </c>
      <c r="N46" s="24">
        <v>-30.1</v>
      </c>
      <c r="O46" s="101">
        <f t="shared" si="0"/>
        <v>0.32599118942731287</v>
      </c>
    </row>
    <row r="47" spans="1:15" s="11" customFormat="1" x14ac:dyDescent="0.25">
      <c r="A47" s="27" t="s">
        <v>53</v>
      </c>
      <c r="B47" s="22">
        <v>-164.5</v>
      </c>
      <c r="C47" s="24">
        <v>-48.5</v>
      </c>
      <c r="D47" s="24">
        <v>-44.9</v>
      </c>
      <c r="E47" s="24">
        <v>-44.9</v>
      </c>
      <c r="F47" s="24">
        <v>-54.7</v>
      </c>
      <c r="G47" s="22">
        <v>-193.3</v>
      </c>
      <c r="H47" s="24">
        <v>-46.4</v>
      </c>
      <c r="I47" s="24">
        <v>-53.8</v>
      </c>
      <c r="J47" s="24">
        <v>-48.6</v>
      </c>
      <c r="K47" s="24">
        <v>-45.4</v>
      </c>
      <c r="L47" s="22">
        <v>-194.3</v>
      </c>
      <c r="M47" s="24">
        <v>-48.6</v>
      </c>
      <c r="N47" s="24">
        <v>-48</v>
      </c>
      <c r="O47" s="101">
        <f t="shared" si="0"/>
        <v>-0.10780669144981403</v>
      </c>
    </row>
    <row r="48" spans="1:15" s="11" customFormat="1" x14ac:dyDescent="0.25">
      <c r="A48" s="27" t="s">
        <v>56</v>
      </c>
      <c r="B48" s="22">
        <v>0</v>
      </c>
      <c r="C48" s="24">
        <v>0</v>
      </c>
      <c r="D48" s="24">
        <v>0</v>
      </c>
      <c r="E48" s="24">
        <v>0</v>
      </c>
      <c r="F48" s="24">
        <v>0</v>
      </c>
      <c r="G48" s="22">
        <v>0</v>
      </c>
      <c r="H48" s="24">
        <v>0</v>
      </c>
      <c r="I48" s="24">
        <v>0</v>
      </c>
      <c r="J48" s="24">
        <v>0</v>
      </c>
      <c r="K48" s="24">
        <v>0</v>
      </c>
      <c r="L48" s="22">
        <f t="shared" si="1"/>
        <v>0</v>
      </c>
      <c r="M48" s="24">
        <v>0</v>
      </c>
      <c r="N48" s="24">
        <v>0</v>
      </c>
      <c r="O48" s="100" t="s">
        <v>167</v>
      </c>
    </row>
    <row r="49" spans="1:15" s="11" customFormat="1" x14ac:dyDescent="0.25">
      <c r="A49" s="27" t="s">
        <v>57</v>
      </c>
      <c r="B49" s="22">
        <v>-0.20000000000000018</v>
      </c>
      <c r="C49" s="24">
        <v>-2.2999999999999998</v>
      </c>
      <c r="D49" s="24">
        <v>-1.5</v>
      </c>
      <c r="E49" s="24">
        <v>5.3</v>
      </c>
      <c r="F49" s="24">
        <v>-4</v>
      </c>
      <c r="G49" s="22">
        <v>-2.5</v>
      </c>
      <c r="H49" s="24">
        <v>-2.5413595899999901</v>
      </c>
      <c r="I49" s="24">
        <v>-3.2</v>
      </c>
      <c r="J49" s="24">
        <v>4</v>
      </c>
      <c r="K49" s="24">
        <v>-2.7</v>
      </c>
      <c r="L49" s="22">
        <f t="shared" si="1"/>
        <v>-4.4413595899999905</v>
      </c>
      <c r="M49" s="24">
        <v>-15.6</v>
      </c>
      <c r="N49" s="24">
        <v>10.5</v>
      </c>
      <c r="O49" s="100" t="s">
        <v>167</v>
      </c>
    </row>
    <row r="50" spans="1:15" s="11" customFormat="1" x14ac:dyDescent="0.25">
      <c r="A50" s="27" t="s">
        <v>58</v>
      </c>
      <c r="B50" s="22">
        <v>3.5999999999999996</v>
      </c>
      <c r="C50" s="24">
        <v>-6.4</v>
      </c>
      <c r="D50" s="24">
        <v>-0.5</v>
      </c>
      <c r="E50" s="24">
        <v>13.7</v>
      </c>
      <c r="F50" s="24">
        <v>-9</v>
      </c>
      <c r="G50" s="22">
        <v>-2.2000000000000002</v>
      </c>
      <c r="H50" s="24">
        <v>-6.5454862500000202</v>
      </c>
      <c r="I50" s="24">
        <v>-7.9</v>
      </c>
      <c r="J50" s="24">
        <v>12.6</v>
      </c>
      <c r="K50" s="24">
        <v>-1.1000000000000001</v>
      </c>
      <c r="L50" s="22">
        <v>-3</v>
      </c>
      <c r="M50" s="24">
        <v>-42.5</v>
      </c>
      <c r="N50" s="24">
        <v>30.3</v>
      </c>
      <c r="O50" s="100" t="s">
        <v>167</v>
      </c>
    </row>
    <row r="51" spans="1:15" s="10" customFormat="1" ht="15.75" thickBot="1" x14ac:dyDescent="0.3">
      <c r="A51" s="18" t="s">
        <v>45</v>
      </c>
      <c r="B51" s="28">
        <v>440.06999999999977</v>
      </c>
      <c r="C51" s="20">
        <v>128</v>
      </c>
      <c r="D51" s="20">
        <v>-19.921346940000063</v>
      </c>
      <c r="E51" s="20">
        <v>135.69999999999993</v>
      </c>
      <c r="F51" s="20">
        <v>124.3</v>
      </c>
      <c r="G51" s="28">
        <v>368.05895465533331</v>
      </c>
      <c r="H51" s="20">
        <v>121.72978026000003</v>
      </c>
      <c r="I51" s="20">
        <v>166.3</v>
      </c>
      <c r="J51" s="20">
        <v>149.30000000000001</v>
      </c>
      <c r="K51" s="20">
        <v>-12.8</v>
      </c>
      <c r="L51" s="25">
        <f>SUM(H51:K51)</f>
        <v>424.52978026000005</v>
      </c>
      <c r="M51" s="20">
        <v>197.4</v>
      </c>
      <c r="N51" s="20">
        <v>236.9</v>
      </c>
      <c r="O51" s="99">
        <f t="shared" si="0"/>
        <v>0.42453397474443766</v>
      </c>
    </row>
    <row r="52" spans="1:15" s="1" customFormat="1" x14ac:dyDescent="0.25">
      <c r="B52" s="5"/>
      <c r="C52" s="4"/>
      <c r="D52" s="4"/>
      <c r="E52" s="4"/>
      <c r="F52" s="4"/>
      <c r="G52" s="5"/>
      <c r="H52" s="4"/>
      <c r="I52" s="4"/>
      <c r="J52" s="4"/>
      <c r="K52" s="4"/>
      <c r="L52" s="5"/>
      <c r="M52" s="4"/>
      <c r="N52" s="4"/>
      <c r="O52" s="4"/>
    </row>
    <row r="53" spans="1:15" s="1" customFormat="1" x14ac:dyDescent="0.25">
      <c r="B53" s="5"/>
      <c r="C53" s="4"/>
      <c r="D53" s="4"/>
      <c r="E53" s="4"/>
      <c r="F53" s="4"/>
      <c r="G53" s="5"/>
      <c r="H53" s="4"/>
      <c r="I53" s="4"/>
      <c r="J53" s="4"/>
      <c r="K53" s="4"/>
      <c r="L53" s="5"/>
      <c r="M53" s="4"/>
      <c r="N53" s="4"/>
      <c r="O53" s="4"/>
    </row>
    <row r="54" spans="1:15" s="10" customFormat="1" x14ac:dyDescent="0.25">
      <c r="A54" s="105" t="s">
        <v>169</v>
      </c>
      <c r="B54" s="106"/>
      <c r="C54" s="107">
        <v>197.1</v>
      </c>
      <c r="D54" s="107">
        <v>149.4</v>
      </c>
      <c r="E54" s="107">
        <v>203.2</v>
      </c>
      <c r="F54" s="107">
        <v>127</v>
      </c>
      <c r="G54" s="106">
        <v>676.8</v>
      </c>
      <c r="H54" s="107">
        <v>216.5251442400004</v>
      </c>
      <c r="I54" s="107">
        <v>254.7</v>
      </c>
      <c r="J54" s="107">
        <v>224.47976628999959</v>
      </c>
      <c r="K54" s="107">
        <v>238.36103140000114</v>
      </c>
      <c r="L54" s="106">
        <f>SUM(H54:K54)</f>
        <v>934.06594193000115</v>
      </c>
      <c r="M54" s="107">
        <v>330.12084497999979</v>
      </c>
      <c r="N54" s="107">
        <v>283.47186642998469</v>
      </c>
      <c r="O54" s="108">
        <f t="shared" ref="O54" si="3">N54/I54-1</f>
        <v>0.11296374727123948</v>
      </c>
    </row>
    <row r="55" spans="1:15" s="10" customFormat="1" x14ac:dyDescent="0.25">
      <c r="A55" s="109" t="s">
        <v>170</v>
      </c>
      <c r="B55" s="110"/>
      <c r="C55" s="111">
        <v>0.2496760564676361</v>
      </c>
      <c r="D55" s="111">
        <v>0.1788309264071383</v>
      </c>
      <c r="E55" s="111">
        <v>0.26625360439195511</v>
      </c>
      <c r="F55" s="111">
        <v>0.15943446806823555</v>
      </c>
      <c r="G55" s="110">
        <f>G54/G24</f>
        <v>0.21252943947244463</v>
      </c>
      <c r="H55" s="111">
        <v>0.26436974599798951</v>
      </c>
      <c r="I55" s="111">
        <v>0.27769058302359828</v>
      </c>
      <c r="J55" s="111">
        <v>0.27800000000000002</v>
      </c>
      <c r="K55" s="111">
        <v>0.28428588014541045</v>
      </c>
      <c r="L55" s="110">
        <f>L54/L24</f>
        <v>0.27643265520272303</v>
      </c>
      <c r="M55" s="111">
        <v>0.35279555760465664</v>
      </c>
      <c r="N55" s="111">
        <v>0.2941343678483872</v>
      </c>
      <c r="O55" s="112">
        <f>(N55-I55)*100</f>
        <v>1.6443784824788921</v>
      </c>
    </row>
    <row r="56" spans="1:15" s="1" customFormat="1" x14ac:dyDescent="0.25">
      <c r="B56" s="5"/>
      <c r="C56" s="4"/>
      <c r="D56" s="4"/>
      <c r="E56" s="4"/>
      <c r="F56" s="4"/>
      <c r="G56" s="5"/>
      <c r="H56" s="4"/>
      <c r="I56" s="4"/>
      <c r="J56" s="4"/>
      <c r="K56" s="4"/>
      <c r="L56" s="5"/>
      <c r="M56" s="4"/>
      <c r="N56" s="4"/>
      <c r="O56" s="4"/>
    </row>
    <row r="57" spans="1:15" s="1" customFormat="1" x14ac:dyDescent="0.25">
      <c r="B57" s="5"/>
      <c r="C57" s="4"/>
      <c r="D57" s="4"/>
      <c r="E57" s="4"/>
      <c r="F57" s="4"/>
      <c r="G57" s="5"/>
      <c r="H57" s="4"/>
      <c r="I57" s="4"/>
      <c r="J57" s="4"/>
      <c r="K57" s="4"/>
      <c r="L57" s="5"/>
      <c r="M57" s="4"/>
      <c r="N57" s="4"/>
      <c r="O57" s="4"/>
    </row>
  </sheetData>
  <pageMargins left="0.78740157480314965" right="0.78740157480314965" top="0.98425196850393704" bottom="0.98425196850393704" header="0.51181102362204722" footer="0.51181102362204722"/>
  <pageSetup paperSize="9" scale="75" orientation="landscape" r:id="rId1"/>
  <ignoredErrors>
    <ignoredError sqref="O45" 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"/>
  <dimension ref="A1:L57"/>
  <sheetViews>
    <sheetView showGridLines="0" zoomScale="80" zoomScaleNormal="80" workbookViewId="0"/>
  </sheetViews>
  <sheetFormatPr defaultRowHeight="15" x14ac:dyDescent="0.25"/>
  <cols>
    <col min="1" max="1" width="53.42578125" customWidth="1"/>
    <col min="2" max="2" width="14.140625" style="2" customWidth="1"/>
    <col min="3" max="5" width="14.85546875" style="2" bestFit="1" customWidth="1"/>
    <col min="6" max="6" width="14.140625" style="2" customWidth="1"/>
    <col min="7" max="9" width="13.85546875" style="2" customWidth="1"/>
    <col min="10" max="10" width="14.140625" style="2" customWidth="1"/>
    <col min="11" max="12" width="13.85546875" style="2" customWidth="1"/>
  </cols>
  <sheetData>
    <row r="1" spans="1:12" s="2" customFormat="1" x14ac:dyDescent="0.25"/>
    <row r="2" spans="1:12" s="2" customFormat="1" x14ac:dyDescent="0.25"/>
    <row r="3" spans="1:12" s="2" customFormat="1" x14ac:dyDescent="0.25"/>
    <row r="4" spans="1:12" s="2" customFormat="1" x14ac:dyDescent="0.25"/>
    <row r="5" spans="1:12" s="44" customFormat="1" ht="20.100000000000001" customHeight="1" thickBot="1" x14ac:dyDescent="0.3">
      <c r="A5" s="15" t="s">
        <v>37</v>
      </c>
      <c r="B5" s="16" t="s">
        <v>78</v>
      </c>
      <c r="C5" s="17" t="s">
        <v>83</v>
      </c>
      <c r="D5" s="17" t="s">
        <v>84</v>
      </c>
      <c r="E5" s="17" t="s">
        <v>85</v>
      </c>
      <c r="F5" s="16" t="s">
        <v>86</v>
      </c>
      <c r="G5" s="17" t="s">
        <v>87</v>
      </c>
      <c r="H5" s="17" t="s">
        <v>88</v>
      </c>
      <c r="I5" s="17" t="s">
        <v>90</v>
      </c>
      <c r="J5" s="16" t="s">
        <v>99</v>
      </c>
      <c r="K5" s="17" t="s">
        <v>98</v>
      </c>
      <c r="L5" s="17" t="s">
        <v>102</v>
      </c>
    </row>
    <row r="6" spans="1:12" s="52" customFormat="1" ht="15" customHeight="1" x14ac:dyDescent="0.25">
      <c r="A6" s="49" t="s">
        <v>2</v>
      </c>
      <c r="B6" s="50">
        <v>1586.7594730800001</v>
      </c>
      <c r="C6" s="51">
        <v>1475.2479268400007</v>
      </c>
      <c r="D6" s="51">
        <v>1599.3405549599997</v>
      </c>
      <c r="E6" s="51">
        <v>1697.3405208300001</v>
      </c>
      <c r="F6" s="50">
        <v>1453.6949677299999</v>
      </c>
      <c r="G6" s="51">
        <v>1623.3610814799997</v>
      </c>
      <c r="H6" s="51">
        <v>1721.9</v>
      </c>
      <c r="I6" s="51">
        <v>2013.3</v>
      </c>
      <c r="J6" s="50">
        <v>1663.4802456199996</v>
      </c>
      <c r="K6" s="51">
        <v>1810</v>
      </c>
      <c r="L6" s="51">
        <v>1712.1360090399996</v>
      </c>
    </row>
    <row r="7" spans="1:12" s="52" customFormat="1" ht="15" customHeight="1" x14ac:dyDescent="0.25">
      <c r="A7" s="53" t="s">
        <v>3</v>
      </c>
      <c r="B7" s="54">
        <v>48.409634719999993</v>
      </c>
      <c r="C7" s="55">
        <v>63.65786483000003</v>
      </c>
      <c r="D7" s="55">
        <v>82.246797369999996</v>
      </c>
      <c r="E7" s="55">
        <v>71.2583056</v>
      </c>
      <c r="F7" s="54">
        <v>58.339654290000006</v>
      </c>
      <c r="G7" s="55">
        <v>67.933808830000004</v>
      </c>
      <c r="H7" s="56">
        <v>61.3</v>
      </c>
      <c r="I7" s="55">
        <v>9.8000000000000007</v>
      </c>
      <c r="J7" s="54">
        <v>13.99568361</v>
      </c>
      <c r="K7" s="55">
        <v>9.4</v>
      </c>
      <c r="L7" s="55">
        <v>9</v>
      </c>
    </row>
    <row r="8" spans="1:12" s="52" customFormat="1" ht="15" customHeight="1" x14ac:dyDescent="0.25">
      <c r="A8" s="53" t="s">
        <v>4</v>
      </c>
      <c r="B8" s="54">
        <v>645.34983252999984</v>
      </c>
      <c r="C8" s="55">
        <v>298.60800828999999</v>
      </c>
      <c r="D8" s="55">
        <v>305.65845047999989</v>
      </c>
      <c r="E8" s="55">
        <v>504.16355019999997</v>
      </c>
      <c r="F8" s="54">
        <v>345.66947527000002</v>
      </c>
      <c r="G8" s="55">
        <v>390.14816066000003</v>
      </c>
      <c r="H8" s="55">
        <v>481.1</v>
      </c>
      <c r="I8" s="55">
        <v>699.7</v>
      </c>
      <c r="J8" s="54">
        <v>510.45047072000006</v>
      </c>
      <c r="K8" s="55">
        <v>617.70000000000005</v>
      </c>
      <c r="L8" s="55">
        <v>391.9</v>
      </c>
    </row>
    <row r="9" spans="1:12" s="52" customFormat="1" ht="15" customHeight="1" x14ac:dyDescent="0.25">
      <c r="A9" s="53" t="s">
        <v>76</v>
      </c>
      <c r="B9" s="54">
        <v>24.820106819999999</v>
      </c>
      <c r="C9" s="55">
        <v>0</v>
      </c>
      <c r="D9" s="55">
        <v>0</v>
      </c>
      <c r="E9" s="55">
        <v>0</v>
      </c>
      <c r="F9" s="54">
        <v>0</v>
      </c>
      <c r="G9" s="55">
        <v>0</v>
      </c>
      <c r="H9" s="55">
        <v>0</v>
      </c>
      <c r="I9" s="55">
        <v>0</v>
      </c>
      <c r="J9" s="54">
        <v>0</v>
      </c>
      <c r="K9" s="55">
        <v>0</v>
      </c>
      <c r="L9" s="55">
        <v>0</v>
      </c>
    </row>
    <row r="10" spans="1:12" s="52" customFormat="1" ht="15" customHeight="1" x14ac:dyDescent="0.25">
      <c r="A10" s="53" t="s">
        <v>5</v>
      </c>
      <c r="B10" s="54">
        <v>648.28937364000035</v>
      </c>
      <c r="C10" s="55">
        <v>910.1443482600007</v>
      </c>
      <c r="D10" s="55">
        <v>1019.9786724899998</v>
      </c>
      <c r="E10" s="55">
        <v>912.48697573000004</v>
      </c>
      <c r="F10" s="54">
        <v>847.28227889999982</v>
      </c>
      <c r="G10" s="55">
        <v>971.05989978000002</v>
      </c>
      <c r="H10" s="55">
        <v>1009</v>
      </c>
      <c r="I10" s="55">
        <v>1126.3</v>
      </c>
      <c r="J10" s="54">
        <v>991.40427340999975</v>
      </c>
      <c r="K10" s="55">
        <v>1060.71504304</v>
      </c>
      <c r="L10" s="55">
        <v>1102.8</v>
      </c>
    </row>
    <row r="11" spans="1:12" s="52" customFormat="1" ht="15" customHeight="1" x14ac:dyDescent="0.25">
      <c r="A11" s="53" t="s">
        <v>6</v>
      </c>
      <c r="B11" s="54">
        <v>28.777087819999998</v>
      </c>
      <c r="C11" s="55">
        <v>26.236020079999992</v>
      </c>
      <c r="D11" s="55">
        <v>26.514527609999998</v>
      </c>
      <c r="E11" s="55">
        <v>24.952439369999993</v>
      </c>
      <c r="F11" s="54">
        <v>14.308093830000001</v>
      </c>
      <c r="G11" s="55">
        <v>8.5888717700000026</v>
      </c>
      <c r="H11" s="55">
        <v>12.6</v>
      </c>
      <c r="I11" s="55">
        <v>12.1</v>
      </c>
      <c r="J11" s="54">
        <v>10.107725779999997</v>
      </c>
      <c r="K11" s="55">
        <v>6.1103232899999993</v>
      </c>
      <c r="L11" s="55">
        <v>19.3</v>
      </c>
    </row>
    <row r="12" spans="1:12" s="52" customFormat="1" ht="15" customHeight="1" x14ac:dyDescent="0.25">
      <c r="A12" s="53" t="s">
        <v>8</v>
      </c>
      <c r="B12" s="54">
        <v>62.17571847</v>
      </c>
      <c r="C12" s="55">
        <v>65.646500360000005</v>
      </c>
      <c r="D12" s="55">
        <v>49.199456670000011</v>
      </c>
      <c r="E12" s="55">
        <v>55.856174059999979</v>
      </c>
      <c r="F12" s="54">
        <v>36.389837520000015</v>
      </c>
      <c r="G12" s="55">
        <v>35.700881909999993</v>
      </c>
      <c r="H12" s="55">
        <v>27.1</v>
      </c>
      <c r="I12" s="55">
        <v>13.6</v>
      </c>
      <c r="J12" s="54">
        <v>6.5439053100000013</v>
      </c>
      <c r="K12" s="55">
        <v>13.6</v>
      </c>
      <c r="L12" s="55">
        <v>10.4</v>
      </c>
    </row>
    <row r="13" spans="1:12" s="52" customFormat="1" ht="15" customHeight="1" x14ac:dyDescent="0.25">
      <c r="A13" s="53" t="s">
        <v>69</v>
      </c>
      <c r="B13" s="54">
        <v>93.732790370000046</v>
      </c>
      <c r="C13" s="55">
        <v>74.223884319999968</v>
      </c>
      <c r="D13" s="55">
        <v>78.287106080000015</v>
      </c>
      <c r="E13" s="55">
        <v>92.333135099999993</v>
      </c>
      <c r="F13" s="54">
        <v>110.47155732999995</v>
      </c>
      <c r="G13" s="55">
        <v>102.68740815</v>
      </c>
      <c r="H13" s="55">
        <v>79.900000000000006</v>
      </c>
      <c r="I13" s="55">
        <v>95.8</v>
      </c>
      <c r="J13" s="54">
        <v>92.046408040000003</v>
      </c>
      <c r="K13" s="55">
        <v>55.3</v>
      </c>
      <c r="L13" s="55">
        <v>134.19999999999999</v>
      </c>
    </row>
    <row r="14" spans="1:12" s="52" customFormat="1" ht="15" customHeight="1" x14ac:dyDescent="0.25">
      <c r="A14" s="53" t="s">
        <v>1</v>
      </c>
      <c r="B14" s="54">
        <v>35.204928710000011</v>
      </c>
      <c r="C14" s="55">
        <v>36.731300700000006</v>
      </c>
      <c r="D14" s="55">
        <v>37.455544259999996</v>
      </c>
      <c r="E14" s="55">
        <v>36.289940769999994</v>
      </c>
      <c r="F14" s="54">
        <v>41.234070590000016</v>
      </c>
      <c r="G14" s="55">
        <v>47.242050380000002</v>
      </c>
      <c r="H14" s="55">
        <v>51</v>
      </c>
      <c r="I14" s="55">
        <v>56</v>
      </c>
      <c r="J14" s="54">
        <v>38.931779750000011</v>
      </c>
      <c r="K14" s="55">
        <v>47.1</v>
      </c>
      <c r="L14" s="55">
        <v>44.5</v>
      </c>
    </row>
    <row r="15" spans="1:12" s="52" customFormat="1" ht="15" customHeight="1" x14ac:dyDescent="0.25">
      <c r="A15" s="49" t="s">
        <v>9</v>
      </c>
      <c r="B15" s="57">
        <v>2694.8526633473552</v>
      </c>
      <c r="C15" s="51">
        <v>2712.64417251245</v>
      </c>
      <c r="D15" s="51">
        <v>2572.9805317679979</v>
      </c>
      <c r="E15" s="51">
        <v>2582.2859964100007</v>
      </c>
      <c r="F15" s="57">
        <v>2687.4564977800014</v>
      </c>
      <c r="G15" s="51">
        <v>2690.84115922</v>
      </c>
      <c r="H15" s="51">
        <v>2703.1</v>
      </c>
      <c r="I15" s="51">
        <v>2380.8000000000002</v>
      </c>
      <c r="J15" s="57">
        <v>2357.6144109500024</v>
      </c>
      <c r="K15" s="51">
        <v>2480.5</v>
      </c>
      <c r="L15" s="51">
        <v>2525.6</v>
      </c>
    </row>
    <row r="16" spans="1:12" s="52" customFormat="1" ht="15" customHeight="1" x14ac:dyDescent="0.25">
      <c r="A16" s="49" t="s">
        <v>10</v>
      </c>
      <c r="B16" s="57">
        <v>670.02722052735521</v>
      </c>
      <c r="C16" s="51">
        <v>693.60725266245083</v>
      </c>
      <c r="D16" s="51">
        <v>569.2411435879992</v>
      </c>
      <c r="E16" s="51">
        <v>576.76999640000008</v>
      </c>
      <c r="F16" s="57">
        <v>597.67690025000013</v>
      </c>
      <c r="G16" s="51">
        <v>620.79258467</v>
      </c>
      <c r="H16" s="51">
        <v>653.4</v>
      </c>
      <c r="I16" s="51">
        <v>338.6</v>
      </c>
      <c r="J16" s="57">
        <v>334.76325467999999</v>
      </c>
      <c r="K16" s="51">
        <v>469.1</v>
      </c>
      <c r="L16" s="51">
        <v>524.20000000000005</v>
      </c>
    </row>
    <row r="17" spans="1:12" s="61" customFormat="1" ht="15" customHeight="1" x14ac:dyDescent="0.25">
      <c r="A17" s="58" t="s">
        <v>5</v>
      </c>
      <c r="B17" s="59">
        <v>445.50462418000001</v>
      </c>
      <c r="C17" s="60">
        <v>459.34520951999997</v>
      </c>
      <c r="D17" s="60">
        <v>309.46369489999995</v>
      </c>
      <c r="E17" s="60">
        <v>313.94663236000002</v>
      </c>
      <c r="F17" s="59">
        <v>317.59800277000005</v>
      </c>
      <c r="G17" s="60">
        <v>326.00496134999997</v>
      </c>
      <c r="H17" s="60">
        <v>332.4</v>
      </c>
      <c r="I17" s="60">
        <v>18.3</v>
      </c>
      <c r="J17" s="59">
        <v>32.694162330000005</v>
      </c>
      <c r="K17" s="60">
        <v>122.8</v>
      </c>
      <c r="L17" s="60">
        <v>142.69999999999999</v>
      </c>
    </row>
    <row r="18" spans="1:12" s="52" customFormat="1" ht="15" customHeight="1" x14ac:dyDescent="0.25">
      <c r="A18" s="53" t="s">
        <v>8</v>
      </c>
      <c r="B18" s="54">
        <v>11.798741049999997</v>
      </c>
      <c r="C18" s="55">
        <v>5.7617234300000009</v>
      </c>
      <c r="D18" s="55">
        <v>5.3451721799999987</v>
      </c>
      <c r="E18" s="55">
        <v>5.8507744900000009</v>
      </c>
      <c r="F18" s="54">
        <v>5.6901894899999999</v>
      </c>
      <c r="G18" s="55">
        <v>5.5828475300000022</v>
      </c>
      <c r="H18" s="55">
        <v>5.3</v>
      </c>
      <c r="I18" s="55">
        <v>5.3</v>
      </c>
      <c r="J18" s="54">
        <v>5.10499116</v>
      </c>
      <c r="K18" s="55">
        <v>5</v>
      </c>
      <c r="L18" s="55">
        <v>4.9000000000000004</v>
      </c>
    </row>
    <row r="19" spans="1:12" s="52" customFormat="1" ht="15" customHeight="1" x14ac:dyDescent="0.25">
      <c r="A19" s="53" t="s">
        <v>7</v>
      </c>
      <c r="B19" s="62">
        <v>0</v>
      </c>
      <c r="C19" s="63">
        <v>1</v>
      </c>
      <c r="D19" s="63">
        <v>1</v>
      </c>
      <c r="E19" s="63">
        <v>1.10119005</v>
      </c>
      <c r="F19" s="62">
        <v>0</v>
      </c>
      <c r="G19" s="63">
        <v>0</v>
      </c>
      <c r="H19" s="55">
        <v>0</v>
      </c>
      <c r="I19" s="55">
        <v>0</v>
      </c>
      <c r="J19" s="62">
        <v>0</v>
      </c>
      <c r="K19" s="55"/>
      <c r="L19" s="55">
        <v>0</v>
      </c>
    </row>
    <row r="20" spans="1:12" s="52" customFormat="1" ht="15" customHeight="1" x14ac:dyDescent="0.25">
      <c r="A20" s="53" t="s">
        <v>11</v>
      </c>
      <c r="B20" s="54">
        <v>108.91170706</v>
      </c>
      <c r="C20" s="55">
        <v>122.66842423</v>
      </c>
      <c r="D20" s="55">
        <v>128.96874455999998</v>
      </c>
      <c r="E20" s="55">
        <v>129.21640467</v>
      </c>
      <c r="F20" s="54">
        <v>119.49088598</v>
      </c>
      <c r="G20" s="55">
        <v>122.02554171000001</v>
      </c>
      <c r="H20" s="55">
        <v>124.7</v>
      </c>
      <c r="I20" s="55">
        <v>125.9</v>
      </c>
      <c r="J20" s="54">
        <v>102.8</v>
      </c>
      <c r="K20" s="55">
        <v>102.41762964</v>
      </c>
      <c r="L20" s="55">
        <v>101.6</v>
      </c>
    </row>
    <row r="21" spans="1:12" s="52" customFormat="1" ht="15" customHeight="1" x14ac:dyDescent="0.25">
      <c r="A21" s="53" t="s">
        <v>69</v>
      </c>
      <c r="B21" s="54">
        <v>32.627193319999982</v>
      </c>
      <c r="C21" s="55">
        <v>29.114976900000002</v>
      </c>
      <c r="D21" s="55">
        <v>32.395901800000004</v>
      </c>
      <c r="E21" s="55">
        <v>34.784916649999992</v>
      </c>
      <c r="F21" s="54">
        <v>36.314642510000006</v>
      </c>
      <c r="G21" s="55">
        <v>38.901850710000005</v>
      </c>
      <c r="H21" s="55">
        <v>78.599999999999994</v>
      </c>
      <c r="I21" s="55">
        <v>80.900000000000006</v>
      </c>
      <c r="J21" s="54">
        <v>80.3</v>
      </c>
      <c r="K21" s="55">
        <v>86.382821729999989</v>
      </c>
      <c r="L21" s="55">
        <v>90.7</v>
      </c>
    </row>
    <row r="22" spans="1:12" s="52" customFormat="1" ht="15" customHeight="1" x14ac:dyDescent="0.25">
      <c r="A22" s="53" t="s">
        <v>77</v>
      </c>
      <c r="B22" s="54">
        <v>71.184954917355356</v>
      </c>
      <c r="C22" s="55">
        <v>75.716918582450802</v>
      </c>
      <c r="D22" s="55">
        <v>92.067630147999239</v>
      </c>
      <c r="E22" s="55">
        <v>91.870078180000007</v>
      </c>
      <c r="F22" s="54">
        <v>118.5831795</v>
      </c>
      <c r="G22" s="55">
        <v>128.27738337</v>
      </c>
      <c r="H22" s="55">
        <v>112.4</v>
      </c>
      <c r="I22" s="55">
        <v>108.2</v>
      </c>
      <c r="J22" s="54">
        <v>113.8</v>
      </c>
      <c r="K22" s="55">
        <v>152.56982746</v>
      </c>
      <c r="L22" s="55">
        <v>184.3</v>
      </c>
    </row>
    <row r="23" spans="1:12" s="52" customFormat="1" ht="15" customHeight="1" x14ac:dyDescent="0.25">
      <c r="A23" s="49" t="s">
        <v>12</v>
      </c>
      <c r="B23" s="57">
        <v>2024.82544282</v>
      </c>
      <c r="C23" s="51">
        <v>2019.0369198499991</v>
      </c>
      <c r="D23" s="51">
        <v>2003.7393881799987</v>
      </c>
      <c r="E23" s="51">
        <v>2005.5160000100004</v>
      </c>
      <c r="F23" s="57">
        <v>2089.7795975300014</v>
      </c>
      <c r="G23" s="51">
        <v>2070.04857455</v>
      </c>
      <c r="H23" s="51">
        <v>2049.6</v>
      </c>
      <c r="I23" s="51">
        <v>2042.2</v>
      </c>
      <c r="J23" s="57">
        <v>2022.8511562700025</v>
      </c>
      <c r="K23" s="51">
        <v>2011.4312267799985</v>
      </c>
      <c r="L23" s="51">
        <v>2001.4</v>
      </c>
    </row>
    <row r="24" spans="1:12" s="52" customFormat="1" ht="15" customHeight="1" x14ac:dyDescent="0.25">
      <c r="A24" s="53" t="s">
        <v>13</v>
      </c>
      <c r="B24" s="54">
        <v>0.2276897500000814</v>
      </c>
      <c r="C24" s="55">
        <v>0.22847103999902174</v>
      </c>
      <c r="D24" s="55">
        <v>0.22847198999897955</v>
      </c>
      <c r="E24" s="55">
        <v>0.22847094000007928</v>
      </c>
      <c r="F24" s="54">
        <v>0.22847041000068202</v>
      </c>
      <c r="G24" s="55">
        <v>0.22797046999949089</v>
      </c>
      <c r="H24" s="55">
        <v>0.2</v>
      </c>
      <c r="I24" s="55">
        <v>0.2</v>
      </c>
      <c r="J24" s="54">
        <v>0.22797198000216667</v>
      </c>
      <c r="K24" s="55">
        <v>0.22797046999858139</v>
      </c>
      <c r="L24" s="55">
        <v>0.2</v>
      </c>
    </row>
    <row r="25" spans="1:12" s="52" customFormat="1" ht="15" customHeight="1" x14ac:dyDescent="0.25">
      <c r="A25" s="53" t="s">
        <v>14</v>
      </c>
      <c r="B25" s="54">
        <v>535.92049337999993</v>
      </c>
      <c r="C25" s="55">
        <v>529.81660494999983</v>
      </c>
      <c r="D25" s="55">
        <v>521.62227611999992</v>
      </c>
      <c r="E25" s="55">
        <v>529.77799690000006</v>
      </c>
      <c r="F25" s="54">
        <v>620.06047290000038</v>
      </c>
      <c r="G25" s="55">
        <v>611.9871077900001</v>
      </c>
      <c r="H25" s="55">
        <v>602</v>
      </c>
      <c r="I25" s="55">
        <v>603.20000000000005</v>
      </c>
      <c r="J25" s="54">
        <v>602.41556177000007</v>
      </c>
      <c r="K25" s="55">
        <v>600.36700620999977</v>
      </c>
      <c r="L25" s="55">
        <v>601</v>
      </c>
    </row>
    <row r="26" spans="1:12" s="52" customFormat="1" ht="15" customHeight="1" x14ac:dyDescent="0.25">
      <c r="A26" s="53" t="s">
        <v>15</v>
      </c>
      <c r="B26" s="54">
        <v>1488.67725969</v>
      </c>
      <c r="C26" s="55">
        <v>1488.9918438600002</v>
      </c>
      <c r="D26" s="55">
        <v>1481.8886400699998</v>
      </c>
      <c r="E26" s="55">
        <v>1475.5095321700003</v>
      </c>
      <c r="F26" s="54">
        <v>1469.4906542200004</v>
      </c>
      <c r="G26" s="55">
        <v>1457.8334962900003</v>
      </c>
      <c r="H26" s="55">
        <v>1447.4</v>
      </c>
      <c r="I26" s="55">
        <v>1438.7</v>
      </c>
      <c r="J26" s="54">
        <v>1420.2076225200003</v>
      </c>
      <c r="K26" s="55">
        <v>1410.8362501000001</v>
      </c>
      <c r="L26" s="55">
        <v>1400.1</v>
      </c>
    </row>
    <row r="27" spans="1:12" s="61" customFormat="1" ht="15" customHeight="1" x14ac:dyDescent="0.25">
      <c r="A27" s="49" t="s">
        <v>16</v>
      </c>
      <c r="B27" s="57">
        <v>4281.6121364273549</v>
      </c>
      <c r="C27" s="51">
        <v>4187.8920993524507</v>
      </c>
      <c r="D27" s="51">
        <v>4172.3210867279977</v>
      </c>
      <c r="E27" s="51">
        <v>4279.6265172400008</v>
      </c>
      <c r="F27" s="57">
        <v>4141.1514655100018</v>
      </c>
      <c r="G27" s="51">
        <v>4314.2022406999995</v>
      </c>
      <c r="H27" s="51">
        <v>4425</v>
      </c>
      <c r="I27" s="51">
        <v>4394.1000000000004</v>
      </c>
      <c r="J27" s="57">
        <v>4021.0946565700024</v>
      </c>
      <c r="K27" s="51">
        <v>4290.5718059599985</v>
      </c>
      <c r="L27" s="51">
        <v>4237.7</v>
      </c>
    </row>
    <row r="28" spans="1:12" s="52" customFormat="1" ht="15" customHeight="1" x14ac:dyDescent="0.25">
      <c r="A28" s="49" t="s">
        <v>17</v>
      </c>
      <c r="B28" s="57">
        <v>767.55720743000006</v>
      </c>
      <c r="C28" s="51">
        <v>549.13331923999999</v>
      </c>
      <c r="D28" s="51">
        <v>539.25605084000006</v>
      </c>
      <c r="E28" s="51">
        <v>701.33917794999979</v>
      </c>
      <c r="F28" s="57">
        <v>948.28789407999977</v>
      </c>
      <c r="G28" s="51">
        <v>1001.1993661500003</v>
      </c>
      <c r="H28" s="51">
        <v>1052.0999999999999</v>
      </c>
      <c r="I28" s="51">
        <v>887.9</v>
      </c>
      <c r="J28" s="57">
        <v>842.9437858299998</v>
      </c>
      <c r="K28" s="51">
        <v>965.40776793999987</v>
      </c>
      <c r="L28" s="51">
        <v>877.7</v>
      </c>
    </row>
    <row r="29" spans="1:12" s="52" customFormat="1" ht="15" customHeight="1" x14ac:dyDescent="0.25">
      <c r="A29" s="53" t="s">
        <v>18</v>
      </c>
      <c r="B29" s="54">
        <v>291.34601212000013</v>
      </c>
      <c r="C29" s="55">
        <v>57.653800679999989</v>
      </c>
      <c r="D29" s="55">
        <v>41.242746990000008</v>
      </c>
      <c r="E29" s="55">
        <v>240.50219002999998</v>
      </c>
      <c r="F29" s="54">
        <v>468.11371733999999</v>
      </c>
      <c r="G29" s="55">
        <v>487.24767548</v>
      </c>
      <c r="H29" s="55">
        <v>593.07455506999997</v>
      </c>
      <c r="I29" s="55">
        <v>416.4</v>
      </c>
      <c r="J29" s="54">
        <v>349.27408657999985</v>
      </c>
      <c r="K29" s="55">
        <v>358.85360001999987</v>
      </c>
      <c r="L29" s="55">
        <v>344.4</v>
      </c>
    </row>
    <row r="30" spans="1:12" s="52" customFormat="1" ht="15" customHeight="1" x14ac:dyDescent="0.25">
      <c r="A30" s="53" t="s">
        <v>19</v>
      </c>
      <c r="B30" s="54">
        <v>75.025194800000008</v>
      </c>
      <c r="C30" s="55">
        <v>60.100929740000005</v>
      </c>
      <c r="D30" s="55">
        <v>78.143347410000004</v>
      </c>
      <c r="E30" s="55">
        <v>59.255346609999989</v>
      </c>
      <c r="F30" s="54">
        <v>66.138495959999986</v>
      </c>
      <c r="G30" s="55">
        <v>66.15256561999999</v>
      </c>
      <c r="H30" s="55">
        <v>82.186532899999989</v>
      </c>
      <c r="I30" s="55">
        <v>80.599999999999994</v>
      </c>
      <c r="J30" s="54">
        <v>70.922671809999997</v>
      </c>
      <c r="K30" s="55">
        <v>105.17500513</v>
      </c>
      <c r="L30" s="55">
        <v>103.1</v>
      </c>
    </row>
    <row r="31" spans="1:12" s="52" customFormat="1" ht="15" customHeight="1" x14ac:dyDescent="0.25">
      <c r="A31" s="53" t="s">
        <v>20</v>
      </c>
      <c r="B31" s="54">
        <v>128.23939445000002</v>
      </c>
      <c r="C31" s="55">
        <v>193.32272864000007</v>
      </c>
      <c r="D31" s="55">
        <v>224.42265234000004</v>
      </c>
      <c r="E31" s="55">
        <v>208.69185044000002</v>
      </c>
      <c r="F31" s="54">
        <v>155.23348632</v>
      </c>
      <c r="G31" s="55">
        <v>200.76695262000001</v>
      </c>
      <c r="H31" s="55">
        <v>229.83305896000002</v>
      </c>
      <c r="I31" s="55">
        <v>241</v>
      </c>
      <c r="J31" s="54">
        <v>158.63974577999997</v>
      </c>
      <c r="K31" s="55">
        <v>199.15962327000005</v>
      </c>
      <c r="L31" s="55">
        <v>226.9</v>
      </c>
    </row>
    <row r="32" spans="1:12" s="52" customFormat="1" ht="15" customHeight="1" x14ac:dyDescent="0.25">
      <c r="A32" s="53" t="s">
        <v>21</v>
      </c>
      <c r="B32" s="54">
        <v>80.094425200000018</v>
      </c>
      <c r="C32" s="55">
        <v>70.012357640000019</v>
      </c>
      <c r="D32" s="55">
        <v>78.216031120000011</v>
      </c>
      <c r="E32" s="55">
        <v>61.276431329999994</v>
      </c>
      <c r="F32" s="54">
        <v>63.782937279999985</v>
      </c>
      <c r="G32" s="55">
        <v>66.962924440000009</v>
      </c>
      <c r="H32" s="55">
        <v>67.249117569999981</v>
      </c>
      <c r="I32" s="55">
        <v>66.400000000000006</v>
      </c>
      <c r="J32" s="54">
        <v>76.794288550000005</v>
      </c>
      <c r="K32" s="55">
        <v>123.67467845000002</v>
      </c>
      <c r="L32" s="55">
        <v>113.5</v>
      </c>
    </row>
    <row r="33" spans="1:12" s="52" customFormat="1" ht="15" customHeight="1" x14ac:dyDescent="0.25">
      <c r="A33" s="53" t="s">
        <v>22</v>
      </c>
      <c r="B33" s="54">
        <v>23.546818090000006</v>
      </c>
      <c r="C33" s="55">
        <v>4.8819923199999975</v>
      </c>
      <c r="D33" s="55">
        <v>26.990949870000005</v>
      </c>
      <c r="E33" s="55">
        <v>21.260860560000001</v>
      </c>
      <c r="F33" s="54">
        <v>27.402818059999987</v>
      </c>
      <c r="G33" s="55">
        <v>22.401522720000013</v>
      </c>
      <c r="H33" s="55">
        <v>11.439540019999997</v>
      </c>
      <c r="I33" s="55">
        <v>18.3</v>
      </c>
      <c r="J33" s="54">
        <v>13.341209889999984</v>
      </c>
      <c r="K33" s="55">
        <v>7.7001878800000112</v>
      </c>
      <c r="L33" s="55">
        <v>12.5</v>
      </c>
    </row>
    <row r="34" spans="1:12" s="52" customFormat="1" ht="15" customHeight="1" x14ac:dyDescent="0.25">
      <c r="A34" s="53" t="s">
        <v>26</v>
      </c>
      <c r="B34" s="54">
        <v>2.8865001299999999</v>
      </c>
      <c r="C34" s="55">
        <v>2.8865001299999999</v>
      </c>
      <c r="D34" s="55">
        <v>2.8865001299999999</v>
      </c>
      <c r="E34" s="55">
        <v>2.9</v>
      </c>
      <c r="F34" s="54">
        <v>2.8865001299999999</v>
      </c>
      <c r="G34" s="55">
        <v>2.6</v>
      </c>
      <c r="H34" s="55">
        <v>1.92433341</v>
      </c>
      <c r="I34" s="55">
        <v>1.2</v>
      </c>
      <c r="J34" s="54">
        <v>0.48108333000000003</v>
      </c>
      <c r="K34" s="55">
        <v>0</v>
      </c>
      <c r="L34" s="55">
        <v>0</v>
      </c>
    </row>
    <row r="35" spans="1:12" s="52" customFormat="1" ht="15" customHeight="1" x14ac:dyDescent="0.25">
      <c r="A35" s="53" t="s">
        <v>23</v>
      </c>
      <c r="B35" s="54">
        <v>2.2542121700000002</v>
      </c>
      <c r="C35" s="55">
        <v>2.5048664899999999</v>
      </c>
      <c r="D35" s="55">
        <v>3.70048887</v>
      </c>
      <c r="E35" s="55">
        <v>3.3</v>
      </c>
      <c r="F35" s="54">
        <v>3.1284830000000001</v>
      </c>
      <c r="G35" s="55">
        <v>3</v>
      </c>
      <c r="H35" s="55">
        <v>3.1221286800000003</v>
      </c>
      <c r="I35" s="55">
        <v>5.2</v>
      </c>
      <c r="J35" s="54">
        <v>4.2952448500000004</v>
      </c>
      <c r="K35" s="55">
        <v>4.1794052500000003</v>
      </c>
      <c r="L35" s="55">
        <v>4.2</v>
      </c>
    </row>
    <row r="36" spans="1:12" s="52" customFormat="1" ht="15" customHeight="1" x14ac:dyDescent="0.25">
      <c r="A36" s="53" t="s">
        <v>7</v>
      </c>
      <c r="B36" s="54">
        <v>0.51199999999997203</v>
      </c>
      <c r="C36" s="55">
        <v>0.36899999999994293</v>
      </c>
      <c r="D36" s="55">
        <v>0.377</v>
      </c>
      <c r="E36" s="55">
        <v>0.4</v>
      </c>
      <c r="F36" s="54">
        <v>0.63336484999996401</v>
      </c>
      <c r="G36" s="55">
        <v>0.6</v>
      </c>
      <c r="H36" s="55">
        <v>0.50871035000014331</v>
      </c>
      <c r="I36" s="55">
        <v>0</v>
      </c>
      <c r="J36" s="54">
        <v>0</v>
      </c>
      <c r="K36" s="55">
        <v>0</v>
      </c>
      <c r="L36" s="55">
        <v>0</v>
      </c>
    </row>
    <row r="37" spans="1:12" s="52" customFormat="1" ht="15" customHeight="1" x14ac:dyDescent="0.25">
      <c r="A37" s="53" t="s">
        <v>24</v>
      </c>
      <c r="B37" s="54">
        <v>115.11135074000001</v>
      </c>
      <c r="C37" s="55">
        <v>115.11135074000001</v>
      </c>
      <c r="D37" s="55">
        <v>2.5363749999996799E-2</v>
      </c>
      <c r="E37" s="55">
        <v>1.7744499999999995E-3</v>
      </c>
      <c r="F37" s="54">
        <v>87.438942499999996</v>
      </c>
      <c r="G37" s="55">
        <v>87.438474129999975</v>
      </c>
      <c r="H37" s="55">
        <v>1.5080969999985427E-2</v>
      </c>
      <c r="I37" s="55">
        <v>0</v>
      </c>
      <c r="J37" s="54">
        <v>0</v>
      </c>
      <c r="K37" s="55">
        <v>0</v>
      </c>
      <c r="L37" s="55">
        <v>0</v>
      </c>
    </row>
    <row r="38" spans="1:12" s="52" customFormat="1" ht="15" customHeight="1" x14ac:dyDescent="0.25">
      <c r="A38" s="53" t="s">
        <v>72</v>
      </c>
      <c r="B38" s="54">
        <v>41.980509879999993</v>
      </c>
      <c r="C38" s="55">
        <v>33.053327230000001</v>
      </c>
      <c r="D38" s="55">
        <v>28.91570935</v>
      </c>
      <c r="E38" s="55">
        <v>52.046582870000002</v>
      </c>
      <c r="F38" s="54">
        <v>64.538677989999996</v>
      </c>
      <c r="G38" s="55">
        <v>55.396308689999998</v>
      </c>
      <c r="H38" s="55">
        <v>55.936173940000003</v>
      </c>
      <c r="I38" s="55">
        <v>53.4</v>
      </c>
      <c r="J38" s="54">
        <v>100.84611184999994</v>
      </c>
      <c r="K38" s="55">
        <v>100.84611185000006</v>
      </c>
      <c r="L38" s="55">
        <v>57.2</v>
      </c>
    </row>
    <row r="39" spans="1:12" s="61" customFormat="1" ht="15" customHeight="1" x14ac:dyDescent="0.25">
      <c r="A39" s="58" t="s">
        <v>48</v>
      </c>
      <c r="B39" s="54">
        <v>0</v>
      </c>
      <c r="C39" s="55">
        <v>0</v>
      </c>
      <c r="D39" s="55">
        <v>0</v>
      </c>
      <c r="E39" s="55">
        <v>0</v>
      </c>
      <c r="F39" s="54">
        <v>0</v>
      </c>
      <c r="G39" s="55">
        <v>0</v>
      </c>
      <c r="H39" s="55">
        <v>0</v>
      </c>
      <c r="I39" s="60">
        <v>2.1</v>
      </c>
      <c r="J39" s="54">
        <v>57.108915920000001</v>
      </c>
      <c r="K39" s="60">
        <v>54.619848769999997</v>
      </c>
      <c r="L39" s="60">
        <v>0</v>
      </c>
    </row>
    <row r="40" spans="1:12" s="52" customFormat="1" ht="15" customHeight="1" x14ac:dyDescent="0.25">
      <c r="A40" s="53" t="s">
        <v>1</v>
      </c>
      <c r="B40" s="54">
        <v>6.560789849999999</v>
      </c>
      <c r="C40" s="55">
        <v>9.2364656299999996</v>
      </c>
      <c r="D40" s="55">
        <v>54.335261009999996</v>
      </c>
      <c r="E40" s="55">
        <v>51.704141660000005</v>
      </c>
      <c r="F40" s="54">
        <v>8.9904706499999971</v>
      </c>
      <c r="G40" s="55">
        <v>8.6259529700000019</v>
      </c>
      <c r="H40" s="55">
        <v>6.785743730000001</v>
      </c>
      <c r="I40" s="55">
        <v>3.3</v>
      </c>
      <c r="J40" s="54">
        <v>11.240427270000001</v>
      </c>
      <c r="K40" s="55">
        <v>11.199307320000003</v>
      </c>
      <c r="L40" s="55">
        <v>15.8</v>
      </c>
    </row>
    <row r="41" spans="1:12" s="52" customFormat="1" ht="15" customHeight="1" x14ac:dyDescent="0.25">
      <c r="A41" s="49" t="s">
        <v>25</v>
      </c>
      <c r="B41" s="57">
        <v>941.09096344999989</v>
      </c>
      <c r="C41" s="51">
        <v>938.48263453000004</v>
      </c>
      <c r="D41" s="51">
        <v>956.85564649999992</v>
      </c>
      <c r="E41" s="51">
        <v>758.52855330000011</v>
      </c>
      <c r="F41" s="57">
        <v>758.19121392999978</v>
      </c>
      <c r="G41" s="51">
        <v>753.49047031999976</v>
      </c>
      <c r="H41" s="51">
        <v>637.5</v>
      </c>
      <c r="I41" s="51">
        <v>619.79999999999995</v>
      </c>
      <c r="J41" s="57">
        <v>400.89420721999988</v>
      </c>
      <c r="K41" s="51">
        <v>398.92160329000012</v>
      </c>
      <c r="L41" s="51">
        <v>260.39999999999998</v>
      </c>
    </row>
    <row r="42" spans="1:12" s="52" customFormat="1" ht="15" customHeight="1" x14ac:dyDescent="0.25">
      <c r="A42" s="53" t="s">
        <v>18</v>
      </c>
      <c r="B42" s="54">
        <v>758.30249115999993</v>
      </c>
      <c r="C42" s="55">
        <v>755.56199337999999</v>
      </c>
      <c r="D42" s="55">
        <v>754.73246440999992</v>
      </c>
      <c r="E42" s="55">
        <v>570.66805188000001</v>
      </c>
      <c r="F42" s="54">
        <v>554.41900899999985</v>
      </c>
      <c r="G42" s="55">
        <v>553.75349609999989</v>
      </c>
      <c r="H42" s="55">
        <v>440.6</v>
      </c>
      <c r="I42" s="55">
        <v>440</v>
      </c>
      <c r="J42" s="54">
        <v>218.04718224999993</v>
      </c>
      <c r="K42" s="55">
        <v>213.29445163000003</v>
      </c>
      <c r="L42" s="55">
        <v>81.900000000000006</v>
      </c>
    </row>
    <row r="43" spans="1:12" s="52" customFormat="1" ht="15" customHeight="1" x14ac:dyDescent="0.25">
      <c r="A43" s="53" t="s">
        <v>73</v>
      </c>
      <c r="B43" s="54">
        <v>33.057069830000003</v>
      </c>
      <c r="C43" s="55">
        <v>33.219312949999996</v>
      </c>
      <c r="D43" s="55">
        <v>61.209613759999961</v>
      </c>
      <c r="E43" s="55">
        <v>69.199641680000013</v>
      </c>
      <c r="F43" s="54">
        <v>64.880360109999998</v>
      </c>
      <c r="G43" s="55">
        <v>65.90848601999997</v>
      </c>
      <c r="H43" s="55">
        <v>71.5</v>
      </c>
      <c r="I43" s="55">
        <v>70.5</v>
      </c>
      <c r="J43" s="54">
        <v>86.28421444</v>
      </c>
      <c r="K43" s="55">
        <v>104.47055995000002</v>
      </c>
      <c r="L43" s="55">
        <v>113.1</v>
      </c>
    </row>
    <row r="44" spans="1:12" s="52" customFormat="1" ht="15" customHeight="1" x14ac:dyDescent="0.25">
      <c r="A44" s="53" t="s">
        <v>26</v>
      </c>
      <c r="B44" s="54">
        <v>3.3675822800000002</v>
      </c>
      <c r="C44" s="55">
        <v>2.64595724</v>
      </c>
      <c r="D44" s="55">
        <v>1.9243321999999998</v>
      </c>
      <c r="E44" s="55">
        <v>1.2027071600000001</v>
      </c>
      <c r="F44" s="54">
        <v>0.48108211999999995</v>
      </c>
      <c r="G44" s="55">
        <v>0</v>
      </c>
      <c r="H44" s="55">
        <v>0</v>
      </c>
      <c r="I44" s="55">
        <v>0</v>
      </c>
      <c r="J44" s="54">
        <v>0</v>
      </c>
      <c r="K44" s="55">
        <v>0</v>
      </c>
      <c r="L44" s="55">
        <v>0</v>
      </c>
    </row>
    <row r="45" spans="1:12" s="52" customFormat="1" ht="15" customHeight="1" x14ac:dyDescent="0.25">
      <c r="A45" s="53" t="s">
        <v>23</v>
      </c>
      <c r="B45" s="54">
        <v>17.37217708</v>
      </c>
      <c r="C45" s="55">
        <v>16.206239139999997</v>
      </c>
      <c r="D45" s="55">
        <v>12.93798717</v>
      </c>
      <c r="E45" s="55">
        <v>16.306982959999999</v>
      </c>
      <c r="F45" s="54">
        <v>12.779808940000001</v>
      </c>
      <c r="G45" s="55">
        <v>12.247246540000001</v>
      </c>
      <c r="H45" s="55">
        <v>11.5</v>
      </c>
      <c r="I45" s="55">
        <v>11.1</v>
      </c>
      <c r="J45" s="54">
        <v>10.301232449999997</v>
      </c>
      <c r="K45" s="55">
        <v>9.6925656700000005</v>
      </c>
      <c r="L45" s="55">
        <v>7.5</v>
      </c>
    </row>
    <row r="46" spans="1:12" s="52" customFormat="1" ht="15" customHeight="1" x14ac:dyDescent="0.25">
      <c r="A46" s="53" t="s">
        <v>48</v>
      </c>
      <c r="B46" s="54">
        <v>16.557507389999998</v>
      </c>
      <c r="C46" s="55">
        <v>16.838790280000001</v>
      </c>
      <c r="D46" s="55">
        <v>17.196194510000002</v>
      </c>
      <c r="E46" s="55">
        <v>17.506098350000002</v>
      </c>
      <c r="F46" s="54">
        <v>22.311950460000009</v>
      </c>
      <c r="G46" s="55">
        <v>22.179643680000002</v>
      </c>
      <c r="H46" s="55">
        <v>23</v>
      </c>
      <c r="I46" s="55">
        <v>22.1</v>
      </c>
      <c r="J46" s="54">
        <v>22.195794559999996</v>
      </c>
      <c r="K46" s="55">
        <v>22.382718069999999</v>
      </c>
      <c r="L46" s="55">
        <v>22.9</v>
      </c>
    </row>
    <row r="47" spans="1:12" s="52" customFormat="1" ht="15" customHeight="1" x14ac:dyDescent="0.25">
      <c r="A47" s="53" t="s">
        <v>68</v>
      </c>
      <c r="B47" s="54">
        <v>36.077941989999999</v>
      </c>
      <c r="C47" s="55">
        <v>32.014013599999998</v>
      </c>
      <c r="D47" s="55">
        <v>28.400893580000002</v>
      </c>
      <c r="E47" s="55">
        <v>25.720635269999999</v>
      </c>
      <c r="F47" s="54">
        <v>23.60449624</v>
      </c>
      <c r="G47" s="55">
        <v>20.584326610000002</v>
      </c>
      <c r="H47" s="55">
        <v>18.2</v>
      </c>
      <c r="I47" s="55">
        <v>16.2</v>
      </c>
      <c r="J47" s="54">
        <v>14.177313659999999</v>
      </c>
      <c r="K47" s="55">
        <v>11.722395989999999</v>
      </c>
      <c r="L47" s="55">
        <v>8.9</v>
      </c>
    </row>
    <row r="48" spans="1:12" s="52" customFormat="1" ht="15" customHeight="1" x14ac:dyDescent="0.25">
      <c r="A48" s="53" t="s">
        <v>72</v>
      </c>
      <c r="B48" s="54">
        <v>61.100914539999991</v>
      </c>
      <c r="C48" s="55">
        <v>66.161538069999992</v>
      </c>
      <c r="D48" s="55">
        <v>63.871374660000008</v>
      </c>
      <c r="E48" s="55">
        <v>40.466054079999992</v>
      </c>
      <c r="F48" s="54">
        <v>61.401726670000002</v>
      </c>
      <c r="G48" s="55">
        <v>59.943330859999996</v>
      </c>
      <c r="H48" s="55">
        <v>53.5</v>
      </c>
      <c r="I48" s="55">
        <v>40.299999999999997</v>
      </c>
      <c r="J48" s="54">
        <v>29.988991299999999</v>
      </c>
      <c r="K48" s="55">
        <v>17.160416780000002</v>
      </c>
      <c r="L48" s="55">
        <v>5.6</v>
      </c>
    </row>
    <row r="49" spans="1:12" s="52" customFormat="1" ht="15" customHeight="1" x14ac:dyDescent="0.25">
      <c r="A49" s="53" t="s">
        <v>44</v>
      </c>
      <c r="B49" s="54">
        <v>15.25527918</v>
      </c>
      <c r="C49" s="55">
        <v>15.83478987</v>
      </c>
      <c r="D49" s="55">
        <v>16.582786209999998</v>
      </c>
      <c r="E49" s="55">
        <v>17.458381920000004</v>
      </c>
      <c r="F49" s="54">
        <v>18.312780389999997</v>
      </c>
      <c r="G49" s="55">
        <v>18.873940509999997</v>
      </c>
      <c r="H49" s="55">
        <v>19.2</v>
      </c>
      <c r="I49" s="55">
        <v>19.5</v>
      </c>
      <c r="J49" s="54">
        <v>19.899478559999995</v>
      </c>
      <c r="K49" s="55">
        <v>20.1984952</v>
      </c>
      <c r="L49" s="55">
        <v>20.5</v>
      </c>
    </row>
    <row r="50" spans="1:12" s="52" customFormat="1" ht="15" customHeight="1" x14ac:dyDescent="0.25">
      <c r="A50" s="49" t="s">
        <v>27</v>
      </c>
      <c r="B50" s="57">
        <v>2572.9639655473557</v>
      </c>
      <c r="C50" s="51">
        <v>2700.2761455824516</v>
      </c>
      <c r="D50" s="51">
        <v>2676.2093183679981</v>
      </c>
      <c r="E50" s="51">
        <v>2819.8071464699988</v>
      </c>
      <c r="F50" s="57">
        <v>2434.6723575000005</v>
      </c>
      <c r="G50" s="51">
        <v>2559.5124042300004</v>
      </c>
      <c r="H50" s="51">
        <v>2735.4</v>
      </c>
      <c r="I50" s="51">
        <v>2886.4</v>
      </c>
      <c r="J50" s="57">
        <v>2777.2566763499995</v>
      </c>
      <c r="K50" s="51">
        <v>2926.2424340699999</v>
      </c>
      <c r="L50" s="51">
        <v>3099.6</v>
      </c>
    </row>
    <row r="51" spans="1:12" s="52" customFormat="1" ht="15" customHeight="1" x14ac:dyDescent="0.25">
      <c r="A51" s="53" t="s">
        <v>28</v>
      </c>
      <c r="B51" s="54">
        <v>1064.9330930199997</v>
      </c>
      <c r="C51" s="55">
        <v>1064.9330930199997</v>
      </c>
      <c r="D51" s="55">
        <v>1124.0710020899994</v>
      </c>
      <c r="E51" s="55">
        <v>1130.8179960499992</v>
      </c>
      <c r="F51" s="54">
        <v>1130.8179960500001</v>
      </c>
      <c r="G51" s="55">
        <v>1130.8179960499999</v>
      </c>
      <c r="H51" s="55">
        <v>1130.8</v>
      </c>
      <c r="I51" s="55">
        <v>1130.8</v>
      </c>
      <c r="J51" s="54">
        <v>1130.8179960499999</v>
      </c>
      <c r="K51" s="55">
        <v>1130.8179960499999</v>
      </c>
      <c r="L51" s="55">
        <v>1139.8</v>
      </c>
    </row>
    <row r="52" spans="1:12" s="52" customFormat="1" ht="15" customHeight="1" x14ac:dyDescent="0.25">
      <c r="A52" s="53" t="s">
        <v>75</v>
      </c>
      <c r="B52" s="54">
        <v>-26.851685120000003</v>
      </c>
      <c r="C52" s="55">
        <v>-26.851685120000003</v>
      </c>
      <c r="D52" s="55">
        <v>-26.851685120000003</v>
      </c>
      <c r="E52" s="55">
        <v>-26.851685120000003</v>
      </c>
      <c r="F52" s="54">
        <v>-26.851685120000003</v>
      </c>
      <c r="G52" s="55">
        <v>-26.851685120000003</v>
      </c>
      <c r="H52" s="55">
        <v>-26.9</v>
      </c>
      <c r="I52" s="55">
        <v>-26.9</v>
      </c>
      <c r="J52" s="54">
        <v>-26.851685120000003</v>
      </c>
      <c r="K52" s="55">
        <v>-26.851685120000003</v>
      </c>
      <c r="L52" s="55">
        <v>-26.9</v>
      </c>
    </row>
    <row r="53" spans="1:12" s="52" customFormat="1" ht="15" customHeight="1" x14ac:dyDescent="0.25">
      <c r="A53" s="53" t="s">
        <v>29</v>
      </c>
      <c r="B53" s="54">
        <v>661.81966707000004</v>
      </c>
      <c r="C53" s="55">
        <v>669.19767143000001</v>
      </c>
      <c r="D53" s="55">
        <v>661.98429347999991</v>
      </c>
      <c r="E53" s="55">
        <v>663.13127221999991</v>
      </c>
      <c r="F53" s="54">
        <v>661.12256566999986</v>
      </c>
      <c r="G53" s="55">
        <v>664.1367931399999</v>
      </c>
      <c r="H53" s="55">
        <v>661.3</v>
      </c>
      <c r="I53" s="55">
        <v>662.8</v>
      </c>
      <c r="J53" s="54">
        <v>663.98100808000004</v>
      </c>
      <c r="K53" s="55">
        <v>666.86241074999998</v>
      </c>
      <c r="L53" s="55">
        <v>665.6</v>
      </c>
    </row>
    <row r="54" spans="1:12" s="52" customFormat="1" ht="15" customHeight="1" x14ac:dyDescent="0.25">
      <c r="A54" s="53" t="s">
        <v>30</v>
      </c>
      <c r="B54" s="54">
        <v>1010.6655473973565</v>
      </c>
      <c r="C54" s="55">
        <v>1010.6655473973565</v>
      </c>
      <c r="D54" s="55">
        <v>955.33511279735546</v>
      </c>
      <c r="E54" s="55">
        <v>955.33614767999961</v>
      </c>
      <c r="F54" s="54">
        <v>816.01379752000037</v>
      </c>
      <c r="G54" s="55">
        <v>816.01379752000037</v>
      </c>
      <c r="H54" s="55">
        <v>816</v>
      </c>
      <c r="I54" s="55">
        <v>816</v>
      </c>
      <c r="J54" s="54">
        <v>1139.7633111699997</v>
      </c>
      <c r="K54" s="55">
        <v>1088.4780353699998</v>
      </c>
      <c r="L54" s="55">
        <v>924.9</v>
      </c>
    </row>
    <row r="55" spans="1:12" s="52" customFormat="1" ht="15" customHeight="1" x14ac:dyDescent="0.25">
      <c r="A55" s="53" t="s">
        <v>74</v>
      </c>
      <c r="B55" s="54">
        <v>2.0000015865662135E-8</v>
      </c>
      <c r="C55" s="55">
        <v>128.05414069509578</v>
      </c>
      <c r="D55" s="55">
        <v>108.10091176064311</v>
      </c>
      <c r="E55" s="55">
        <v>243.80373227999993</v>
      </c>
      <c r="F55" s="54">
        <v>2.0000243239337578E-8</v>
      </c>
      <c r="G55" s="55">
        <v>121.82581927999973</v>
      </c>
      <c r="H55" s="55">
        <v>288.10000000000002</v>
      </c>
      <c r="I55" s="55">
        <v>437.4</v>
      </c>
      <c r="J55" s="54">
        <v>0</v>
      </c>
      <c r="K55" s="55">
        <v>197.35571376000001</v>
      </c>
      <c r="L55" s="55">
        <v>434.3</v>
      </c>
    </row>
    <row r="56" spans="1:12" s="52" customFormat="1" ht="15" customHeight="1" x14ac:dyDescent="0.25">
      <c r="A56" s="53" t="s">
        <v>46</v>
      </c>
      <c r="B56" s="54">
        <v>-137.60265684000001</v>
      </c>
      <c r="C56" s="55">
        <v>-145.72262184000002</v>
      </c>
      <c r="D56" s="55">
        <v>-146.43031663999997</v>
      </c>
      <c r="E56" s="55">
        <v>-146.43031663999997</v>
      </c>
      <c r="F56" s="54">
        <v>-146.43031663999997</v>
      </c>
      <c r="G56" s="55">
        <v>-146.43031663999997</v>
      </c>
      <c r="H56" s="55">
        <v>-134</v>
      </c>
      <c r="I56" s="55">
        <v>-133.80000000000001</v>
      </c>
      <c r="J56" s="54">
        <v>-130.45395385</v>
      </c>
      <c r="K56" s="55">
        <v>-130.42003674</v>
      </c>
      <c r="L56" s="55">
        <v>-38.1</v>
      </c>
    </row>
    <row r="57" spans="1:12" s="61" customFormat="1" ht="15" customHeight="1" thickBot="1" x14ac:dyDescent="0.3">
      <c r="A57" s="64" t="s">
        <v>31</v>
      </c>
      <c r="B57" s="65">
        <v>4281.6121364273558</v>
      </c>
      <c r="C57" s="66">
        <v>4187.8920993524516</v>
      </c>
      <c r="D57" s="66">
        <v>4172.3210157079975</v>
      </c>
      <c r="E57" s="66">
        <v>4279.6748777199991</v>
      </c>
      <c r="F57" s="65">
        <v>4141.15146551</v>
      </c>
      <c r="G57" s="66">
        <v>4314.2022407000004</v>
      </c>
      <c r="H57" s="66">
        <v>4425</v>
      </c>
      <c r="I57" s="66">
        <v>4394.1000000000004</v>
      </c>
      <c r="J57" s="65">
        <v>4021.094669399999</v>
      </c>
      <c r="K57" s="66">
        <v>4290.5718053000001</v>
      </c>
      <c r="L57" s="66">
        <v>4237.7</v>
      </c>
    </row>
  </sheetData>
  <pageMargins left="0.78740157499999996" right="0.78740157499999996" top="0.984251969" bottom="0.984251969" header="0.4921259845" footer="0.4921259845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Right="0"/>
  </sheetPr>
  <dimension ref="A1:H61"/>
  <sheetViews>
    <sheetView showGridLines="0" zoomScale="80" zoomScaleNormal="80" workbookViewId="0">
      <pane ySplit="5" topLeftCell="A6" activePane="bottomLeft" state="frozen"/>
      <selection pane="bottomLeft"/>
    </sheetView>
  </sheetViews>
  <sheetFormatPr defaultColWidth="9.140625" defaultRowHeight="15" x14ac:dyDescent="0.25"/>
  <cols>
    <col min="1" max="1" width="69.85546875" style="13" customWidth="1"/>
    <col min="2" max="8" width="9.28515625" style="14" customWidth="1"/>
    <col min="9" max="16384" width="9.140625" style="12"/>
  </cols>
  <sheetData>
    <row r="1" spans="1:8" s="7" customFormat="1" ht="15" customHeight="1" x14ac:dyDescent="0.25">
      <c r="A1" s="8"/>
      <c r="B1" s="8"/>
      <c r="C1" s="8"/>
    </row>
    <row r="2" spans="1:8" s="2" customFormat="1" ht="15" customHeight="1" x14ac:dyDescent="0.25"/>
    <row r="3" spans="1:8" s="2" customFormat="1" ht="15" customHeight="1" x14ac:dyDescent="0.25"/>
    <row r="4" spans="1:8" s="2" customFormat="1" ht="15" customHeight="1" x14ac:dyDescent="0.25"/>
    <row r="5" spans="1:8" s="45" customFormat="1" ht="20.100000000000001" customHeight="1" thickBot="1" x14ac:dyDescent="0.25">
      <c r="A5" s="69" t="s">
        <v>109</v>
      </c>
      <c r="B5" s="70" t="s">
        <v>87</v>
      </c>
      <c r="C5" s="70" t="s">
        <v>88</v>
      </c>
      <c r="D5" s="70" t="s">
        <v>90</v>
      </c>
      <c r="E5" s="70" t="s">
        <v>99</v>
      </c>
      <c r="F5" s="70">
        <v>2017</v>
      </c>
      <c r="G5" s="70" t="s">
        <v>98</v>
      </c>
      <c r="H5" s="70" t="s">
        <v>102</v>
      </c>
    </row>
    <row r="6" spans="1:8" s="45" customFormat="1" ht="15" customHeight="1" x14ac:dyDescent="0.2">
      <c r="A6" s="71" t="s">
        <v>110</v>
      </c>
      <c r="B6" s="72">
        <v>130.91300000000001</v>
      </c>
      <c r="C6" s="72">
        <v>177.34899999999999</v>
      </c>
      <c r="D6" s="72">
        <v>132.71965033999999</v>
      </c>
      <c r="E6" s="72">
        <v>-8.923</v>
      </c>
      <c r="F6" s="86">
        <v>432.05865033999999</v>
      </c>
      <c r="G6" s="72">
        <v>255.41877090999995</v>
      </c>
      <c r="H6" s="72">
        <v>196.06299999999999</v>
      </c>
    </row>
    <row r="7" spans="1:8" s="45" customFormat="1" ht="15" customHeight="1" x14ac:dyDescent="0.2">
      <c r="A7" s="73" t="s">
        <v>111</v>
      </c>
      <c r="B7" s="74">
        <v>152.55262067000001</v>
      </c>
      <c r="C7" s="74">
        <v>168.18508355999998</v>
      </c>
      <c r="D7" s="74">
        <v>119.38607429999998</v>
      </c>
      <c r="E7" s="74">
        <v>289.98099999999994</v>
      </c>
      <c r="F7" s="87">
        <v>730.10477852999986</v>
      </c>
      <c r="G7" s="74">
        <v>130.42653357000003</v>
      </c>
      <c r="H7" s="74">
        <v>205.35599999999997</v>
      </c>
    </row>
    <row r="8" spans="1:8" s="45" customFormat="1" ht="15" customHeight="1" x14ac:dyDescent="0.2">
      <c r="A8" s="75" t="s">
        <v>112</v>
      </c>
      <c r="B8" s="76">
        <v>46.350999999999999</v>
      </c>
      <c r="C8" s="76">
        <v>53.877000000000002</v>
      </c>
      <c r="D8" s="76">
        <v>48.610066059999994</v>
      </c>
      <c r="E8" s="76">
        <v>45.433</v>
      </c>
      <c r="F8" s="88">
        <v>194.27106606000001</v>
      </c>
      <c r="G8" s="76">
        <v>48.554725910000009</v>
      </c>
      <c r="H8" s="76">
        <v>47.956000000000003</v>
      </c>
    </row>
    <row r="9" spans="1:8" s="45" customFormat="1" ht="15" customHeight="1" x14ac:dyDescent="0.2">
      <c r="A9" s="75" t="s">
        <v>113</v>
      </c>
      <c r="B9" s="76">
        <v>6.5410000000000004</v>
      </c>
      <c r="C9" s="76">
        <v>0.78900000000000003</v>
      </c>
      <c r="D9" s="76">
        <v>0.74760660000000012</v>
      </c>
      <c r="E9" s="76">
        <v>0.52400000000000002</v>
      </c>
      <c r="F9" s="88">
        <v>8.6016066000000002</v>
      </c>
      <c r="G9" s="76">
        <v>0.372</v>
      </c>
      <c r="H9" s="76">
        <v>1.4890000000000001</v>
      </c>
    </row>
    <row r="10" spans="1:8" s="45" customFormat="1" ht="15" customHeight="1" x14ac:dyDescent="0.2">
      <c r="A10" s="75" t="s">
        <v>114</v>
      </c>
      <c r="B10" s="76">
        <v>47.518999999999998</v>
      </c>
      <c r="C10" s="76">
        <v>65.281999999999996</v>
      </c>
      <c r="D10" s="76">
        <v>37.45445712999998</v>
      </c>
      <c r="E10" s="76">
        <v>84.819000000000003</v>
      </c>
      <c r="F10" s="88">
        <v>235.07445712999998</v>
      </c>
      <c r="G10" s="76">
        <v>43.274000000000001</v>
      </c>
      <c r="H10" s="76">
        <v>117.72</v>
      </c>
    </row>
    <row r="11" spans="1:8" s="45" customFormat="1" ht="15" customHeight="1" x14ac:dyDescent="0.2">
      <c r="A11" s="75" t="s">
        <v>115</v>
      </c>
      <c r="B11" s="76">
        <v>2.92</v>
      </c>
      <c r="C11" s="76">
        <v>1.488</v>
      </c>
      <c r="D11" s="76">
        <v>1.6870000000000001</v>
      </c>
      <c r="E11" s="76">
        <v>1.363</v>
      </c>
      <c r="F11" s="88">
        <v>7.4580000000000002</v>
      </c>
      <c r="G11" s="76">
        <v>2.8570000000000002</v>
      </c>
      <c r="H11" s="76">
        <v>0.13600000000000001</v>
      </c>
    </row>
    <row r="12" spans="1:8" s="45" customFormat="1" ht="15" customHeight="1" x14ac:dyDescent="0.2">
      <c r="A12" s="75" t="s">
        <v>93</v>
      </c>
      <c r="B12" s="76">
        <v>0</v>
      </c>
      <c r="C12" s="76">
        <v>9.4E-2</v>
      </c>
      <c r="D12" s="76">
        <v>0</v>
      </c>
      <c r="E12" s="76">
        <v>0</v>
      </c>
      <c r="F12" s="88">
        <v>9.4E-2</v>
      </c>
      <c r="G12" s="76">
        <v>0</v>
      </c>
      <c r="H12" s="76">
        <v>0</v>
      </c>
    </row>
    <row r="13" spans="1:8" s="45" customFormat="1" ht="15" customHeight="1" x14ac:dyDescent="0.2">
      <c r="A13" s="75" t="s">
        <v>116</v>
      </c>
      <c r="B13" s="76">
        <v>19.277999999999999</v>
      </c>
      <c r="C13" s="76">
        <v>24.529</v>
      </c>
      <c r="D13" s="76">
        <v>12.740492399999999</v>
      </c>
      <c r="E13" s="76">
        <v>100.59</v>
      </c>
      <c r="F13" s="88">
        <v>157.13749240000001</v>
      </c>
      <c r="G13" s="76">
        <v>29.565000000000001</v>
      </c>
      <c r="H13" s="76">
        <v>31.533999999999999</v>
      </c>
    </row>
    <row r="14" spans="1:8" s="45" customFormat="1" ht="15" customHeight="1" x14ac:dyDescent="0.2">
      <c r="A14" s="75" t="s">
        <v>117</v>
      </c>
      <c r="B14" s="76">
        <v>-4.5620000000000003</v>
      </c>
      <c r="C14" s="76">
        <v>-1.5840000000000001</v>
      </c>
      <c r="D14" s="76">
        <v>-1.3125150599999997</v>
      </c>
      <c r="E14" s="76">
        <v>12.356999999999999</v>
      </c>
      <c r="F14" s="88">
        <v>4.8984849399999986</v>
      </c>
      <c r="G14" s="76">
        <v>-2.8171055200000001</v>
      </c>
      <c r="H14" s="76">
        <v>-5.6020000000000003</v>
      </c>
    </row>
    <row r="15" spans="1:8" s="45" customFormat="1" ht="15" customHeight="1" x14ac:dyDescent="0.2">
      <c r="A15" s="75" t="s">
        <v>118</v>
      </c>
      <c r="B15" s="76">
        <v>-2.5950000000000002</v>
      </c>
      <c r="C15" s="76">
        <v>-2.7549999999999999</v>
      </c>
      <c r="D15" s="76">
        <v>-1.7820782599999994</v>
      </c>
      <c r="E15" s="76">
        <v>-6.0620000000000003</v>
      </c>
      <c r="F15" s="88">
        <v>-13.19407826</v>
      </c>
      <c r="G15" s="76">
        <v>0</v>
      </c>
      <c r="H15" s="76">
        <v>0</v>
      </c>
    </row>
    <row r="16" spans="1:8" s="46" customFormat="1" ht="15" customHeight="1" x14ac:dyDescent="0.2">
      <c r="A16" s="75" t="s">
        <v>91</v>
      </c>
      <c r="B16" s="76">
        <v>0</v>
      </c>
      <c r="C16" s="76">
        <v>-2.77</v>
      </c>
      <c r="D16" s="76">
        <v>-1.4454329199999998</v>
      </c>
      <c r="E16" s="76">
        <v>-1.4870000000000001</v>
      </c>
      <c r="F16" s="88">
        <v>-5.7024329199999997</v>
      </c>
      <c r="G16" s="76">
        <v>-5.2043231900000002</v>
      </c>
      <c r="H16" s="76">
        <v>5.2039999999999997</v>
      </c>
    </row>
    <row r="17" spans="1:8" s="45" customFormat="1" ht="15" customHeight="1" x14ac:dyDescent="0.2">
      <c r="A17" s="75" t="s">
        <v>119</v>
      </c>
      <c r="B17" s="76">
        <v>-2.19737933</v>
      </c>
      <c r="C17" s="76">
        <v>-1.81891644</v>
      </c>
      <c r="D17" s="76">
        <v>-4.9550615599999945</v>
      </c>
      <c r="E17" s="76">
        <v>-1.2470000000000001</v>
      </c>
      <c r="F17" s="88">
        <v>-10.218357329999995</v>
      </c>
      <c r="G17" s="76">
        <v>-0.94803244999999992</v>
      </c>
      <c r="H17" s="76">
        <v>-0.86899999999999999</v>
      </c>
    </row>
    <row r="18" spans="1:8" s="45" customFormat="1" ht="15" customHeight="1" x14ac:dyDescent="0.2">
      <c r="A18" s="75" t="s">
        <v>120</v>
      </c>
      <c r="B18" s="76">
        <v>34.631</v>
      </c>
      <c r="C18" s="76">
        <v>29.655000000000001</v>
      </c>
      <c r="D18" s="76">
        <v>26.16927569000001</v>
      </c>
      <c r="E18" s="76">
        <v>29.29</v>
      </c>
      <c r="F18" s="88">
        <v>119.74527569</v>
      </c>
      <c r="G18" s="76">
        <v>13.321999999999999</v>
      </c>
      <c r="H18" s="76">
        <v>5.6769999999999996</v>
      </c>
    </row>
    <row r="19" spans="1:8" s="45" customFormat="1" ht="15" customHeight="1" x14ac:dyDescent="0.2">
      <c r="A19" s="75" t="s">
        <v>121</v>
      </c>
      <c r="B19" s="76">
        <v>0.11899999999999999</v>
      </c>
      <c r="C19" s="76">
        <v>0.41799999999999998</v>
      </c>
      <c r="D19" s="76">
        <v>8.3000000000000004E-2</v>
      </c>
      <c r="E19" s="76">
        <v>15.048999999999999</v>
      </c>
      <c r="F19" s="88">
        <v>15.668999999999999</v>
      </c>
      <c r="G19" s="76">
        <v>0.26800000000000002</v>
      </c>
      <c r="H19" s="76">
        <v>0.58099999999999996</v>
      </c>
    </row>
    <row r="20" spans="1:8" s="45" customFormat="1" ht="15" customHeight="1" x14ac:dyDescent="0.2">
      <c r="A20" s="75" t="s">
        <v>122</v>
      </c>
      <c r="B20" s="76">
        <v>0</v>
      </c>
      <c r="C20" s="76">
        <v>0</v>
      </c>
      <c r="D20" s="76">
        <v>0</v>
      </c>
      <c r="E20" s="76">
        <v>14.018000000000001</v>
      </c>
      <c r="F20" s="88">
        <v>14.018000000000001</v>
      </c>
      <c r="G20" s="76">
        <v>0</v>
      </c>
      <c r="H20" s="76">
        <v>0</v>
      </c>
    </row>
    <row r="21" spans="1:8" s="46" customFormat="1" ht="15" customHeight="1" x14ac:dyDescent="0.2">
      <c r="A21" s="75" t="s">
        <v>92</v>
      </c>
      <c r="B21" s="76">
        <v>0.36399999999999999</v>
      </c>
      <c r="C21" s="76">
        <v>0.78800000000000003</v>
      </c>
      <c r="D21" s="76">
        <v>1.9709801800000031</v>
      </c>
      <c r="E21" s="76">
        <v>-3.4350000000000001</v>
      </c>
      <c r="F21" s="88">
        <v>-0.31201981999999662</v>
      </c>
      <c r="G21" s="76">
        <v>0.18692351000000001</v>
      </c>
      <c r="H21" s="76">
        <v>0.629</v>
      </c>
    </row>
    <row r="22" spans="1:8" s="46" customFormat="1" ht="15" customHeight="1" x14ac:dyDescent="0.2">
      <c r="A22" s="75" t="s">
        <v>123</v>
      </c>
      <c r="B22" s="76">
        <v>0</v>
      </c>
      <c r="C22" s="76">
        <v>5.218</v>
      </c>
      <c r="D22" s="76">
        <v>0.69939050000000047</v>
      </c>
      <c r="E22" s="76">
        <v>-1.331</v>
      </c>
      <c r="F22" s="88">
        <v>4.5863905000000003</v>
      </c>
      <c r="G22" s="76">
        <v>0.85247112999999997</v>
      </c>
      <c r="H22" s="76">
        <v>0.82099999999999995</v>
      </c>
    </row>
    <row r="23" spans="1:8" s="45" customFormat="1" ht="15" customHeight="1" x14ac:dyDescent="0.2">
      <c r="A23" s="75" t="s">
        <v>44</v>
      </c>
      <c r="B23" s="76">
        <v>4.1840000000000002</v>
      </c>
      <c r="C23" s="76">
        <v>-5.0250000000000004</v>
      </c>
      <c r="D23" s="76">
        <v>-1.2811064599999997</v>
      </c>
      <c r="E23" s="76">
        <v>0.1</v>
      </c>
      <c r="F23" s="88">
        <v>-2.0221064599999998</v>
      </c>
      <c r="G23" s="76">
        <v>0.14387417999999999</v>
      </c>
      <c r="H23" s="76">
        <v>0.08</v>
      </c>
    </row>
    <row r="24" spans="1:8" s="45" customFormat="1" ht="15" customHeight="1" x14ac:dyDescent="0.2">
      <c r="A24" s="77" t="s">
        <v>124</v>
      </c>
      <c r="B24" s="78">
        <v>283.46562067000002</v>
      </c>
      <c r="C24" s="78">
        <v>345.53408356</v>
      </c>
      <c r="D24" s="78">
        <v>252.10572463999995</v>
      </c>
      <c r="E24" s="78">
        <v>281.05799999999994</v>
      </c>
      <c r="F24" s="89">
        <v>1162.16342887</v>
      </c>
      <c r="G24" s="78">
        <v>385.84530447999998</v>
      </c>
      <c r="H24" s="78">
        <v>401.41899999999998</v>
      </c>
    </row>
    <row r="25" spans="1:8" s="45" customFormat="1" ht="15" customHeight="1" x14ac:dyDescent="0.2">
      <c r="A25" s="73" t="s">
        <v>125</v>
      </c>
      <c r="B25" s="79">
        <v>-179.4</v>
      </c>
      <c r="C25" s="79">
        <v>-132.95900000000003</v>
      </c>
      <c r="D25" s="79">
        <v>166.01642403000008</v>
      </c>
      <c r="E25" s="79">
        <v>-107.62100000000001</v>
      </c>
      <c r="F25" s="90">
        <v>-253.96357596999997</v>
      </c>
      <c r="G25" s="79">
        <v>-221.28836136999999</v>
      </c>
      <c r="H25" s="79">
        <v>-276.17999999999995</v>
      </c>
    </row>
    <row r="26" spans="1:8" s="45" customFormat="1" ht="15" customHeight="1" x14ac:dyDescent="0.2">
      <c r="A26" s="75" t="s">
        <v>126</v>
      </c>
      <c r="B26" s="76">
        <v>-172.547</v>
      </c>
      <c r="C26" s="76">
        <v>-102.54</v>
      </c>
      <c r="D26" s="76">
        <v>163.94856911000002</v>
      </c>
      <c r="E26" s="76">
        <v>35.917000000000002</v>
      </c>
      <c r="F26" s="88">
        <v>-75.221430889999965</v>
      </c>
      <c r="G26" s="76">
        <v>-265.255</v>
      </c>
      <c r="H26" s="76">
        <v>-186.428</v>
      </c>
    </row>
    <row r="27" spans="1:8" s="45" customFormat="1" ht="15" customHeight="1" x14ac:dyDescent="0.2">
      <c r="A27" s="75" t="s">
        <v>127</v>
      </c>
      <c r="B27" s="76">
        <v>-0.31400000000000006</v>
      </c>
      <c r="C27" s="76">
        <v>-7.8330000000000002</v>
      </c>
      <c r="D27" s="76">
        <v>-4.9409999999999998</v>
      </c>
      <c r="E27" s="76">
        <v>14.023</v>
      </c>
      <c r="F27" s="88">
        <v>0.93499999999999872</v>
      </c>
      <c r="G27" s="76">
        <v>-4.2320000000000002</v>
      </c>
      <c r="H27" s="76">
        <v>-10.563000000000001</v>
      </c>
    </row>
    <row r="28" spans="1:8" s="45" customFormat="1" ht="15" customHeight="1" x14ac:dyDescent="0.2">
      <c r="A28" s="75" t="s">
        <v>128</v>
      </c>
      <c r="B28" s="76">
        <v>0.68899999999999995</v>
      </c>
      <c r="C28" s="76">
        <v>8.6020000000000003</v>
      </c>
      <c r="D28" s="76">
        <v>13.468</v>
      </c>
      <c r="E28" s="76">
        <v>7.0869999999999997</v>
      </c>
      <c r="F28" s="88">
        <v>29.846</v>
      </c>
      <c r="G28" s="76">
        <v>-7.0750000000000002</v>
      </c>
      <c r="H28" s="76">
        <v>3.2</v>
      </c>
    </row>
    <row r="29" spans="1:8" s="45" customFormat="1" ht="15" customHeight="1" x14ac:dyDescent="0.2">
      <c r="A29" s="75" t="s">
        <v>129</v>
      </c>
      <c r="B29" s="76">
        <v>7.3949999999999996</v>
      </c>
      <c r="C29" s="76">
        <v>-15.151999999999999</v>
      </c>
      <c r="D29" s="76">
        <v>3.3940000000000001</v>
      </c>
      <c r="E29" s="76">
        <v>5.391</v>
      </c>
      <c r="F29" s="88">
        <v>1.0280000000000005</v>
      </c>
      <c r="G29" s="76">
        <v>31.594000000000001</v>
      </c>
      <c r="H29" s="76">
        <v>-82.311999999999998</v>
      </c>
    </row>
    <row r="30" spans="1:8" s="45" customFormat="1" ht="15" customHeight="1" x14ac:dyDescent="0.2">
      <c r="A30" s="75" t="s">
        <v>130</v>
      </c>
      <c r="B30" s="76">
        <v>1.4E-2</v>
      </c>
      <c r="C30" s="76">
        <v>16.033999999999999</v>
      </c>
      <c r="D30" s="76">
        <v>-1.5369999999999999</v>
      </c>
      <c r="E30" s="76">
        <v>-9.7260000000000009</v>
      </c>
      <c r="F30" s="88">
        <v>4.7849999999999984</v>
      </c>
      <c r="G30" s="76">
        <v>34.252000000000002</v>
      </c>
      <c r="H30" s="76">
        <v>-2.0489999999999999</v>
      </c>
    </row>
    <row r="31" spans="1:8" s="45" customFormat="1" ht="15" customHeight="1" x14ac:dyDescent="0.2">
      <c r="A31" s="75" t="s">
        <v>131</v>
      </c>
      <c r="B31" s="76">
        <v>-12.973000000000001</v>
      </c>
      <c r="C31" s="76">
        <v>-0.26400000000000001</v>
      </c>
      <c r="D31" s="76">
        <v>-0.8501629099999759</v>
      </c>
      <c r="E31" s="76">
        <v>-4.8890000000000002</v>
      </c>
      <c r="F31" s="88">
        <v>-18.976162909999974</v>
      </c>
      <c r="G31" s="76">
        <v>-22.494</v>
      </c>
      <c r="H31" s="76">
        <v>16.853999999999999</v>
      </c>
    </row>
    <row r="32" spans="1:8" s="45" customFormat="1" ht="15" customHeight="1" x14ac:dyDescent="0.2">
      <c r="A32" s="75" t="s">
        <v>132</v>
      </c>
      <c r="B32" s="76">
        <v>45.533999999999999</v>
      </c>
      <c r="C32" s="76">
        <v>29.065999999999999</v>
      </c>
      <c r="D32" s="76">
        <v>11.202</v>
      </c>
      <c r="E32" s="76">
        <v>-82.394999999999996</v>
      </c>
      <c r="F32" s="88">
        <v>3.4069999999999965</v>
      </c>
      <c r="G32" s="76">
        <v>40.520000000000003</v>
      </c>
      <c r="H32" s="76">
        <v>27.751999999999999</v>
      </c>
    </row>
    <row r="33" spans="1:8" s="45" customFormat="1" ht="15" customHeight="1" x14ac:dyDescent="0.2">
      <c r="A33" s="75" t="s">
        <v>133</v>
      </c>
      <c r="B33" s="76">
        <v>-5.0010000000000003</v>
      </c>
      <c r="C33" s="76">
        <v>-10.961</v>
      </c>
      <c r="D33" s="76">
        <v>6.84</v>
      </c>
      <c r="E33" s="76">
        <v>-4.9400000000000004</v>
      </c>
      <c r="F33" s="88">
        <v>-14.062000000000001</v>
      </c>
      <c r="G33" s="76">
        <v>-11.702</v>
      </c>
      <c r="H33" s="76">
        <v>10.901</v>
      </c>
    </row>
    <row r="34" spans="1:8" s="45" customFormat="1" ht="15" customHeight="1" x14ac:dyDescent="0.2">
      <c r="A34" s="75" t="s">
        <v>134</v>
      </c>
      <c r="B34" s="76">
        <v>-18.25</v>
      </c>
      <c r="C34" s="76">
        <v>-18.972999999999999</v>
      </c>
      <c r="D34" s="76">
        <v>-13.688492399999999</v>
      </c>
      <c r="E34" s="76">
        <v>-84.822000000000003</v>
      </c>
      <c r="F34" s="88">
        <v>-135.73349239999999</v>
      </c>
      <c r="G34" s="76">
        <v>-11.378</v>
      </c>
      <c r="H34" s="76">
        <v>-22.87</v>
      </c>
    </row>
    <row r="35" spans="1:8" s="46" customFormat="1" ht="15" customHeight="1" x14ac:dyDescent="0.2">
      <c r="A35" s="75" t="s">
        <v>92</v>
      </c>
      <c r="B35" s="76">
        <v>-0.496</v>
      </c>
      <c r="C35" s="76">
        <v>-1E-3</v>
      </c>
      <c r="D35" s="76">
        <v>-0.72298018000000297</v>
      </c>
      <c r="E35" s="76">
        <v>1.415</v>
      </c>
      <c r="F35" s="88">
        <v>0.19501981999999707</v>
      </c>
      <c r="G35" s="76">
        <v>7.6489999999978405E-5</v>
      </c>
      <c r="H35" s="76">
        <v>-0.13700000000000001</v>
      </c>
    </row>
    <row r="36" spans="1:8" s="46" customFormat="1" ht="15" customHeight="1" x14ac:dyDescent="0.2">
      <c r="A36" s="75" t="s">
        <v>135</v>
      </c>
      <c r="B36" s="76">
        <v>0.19500000000000001</v>
      </c>
      <c r="C36" s="76">
        <v>-1.5089999999999999</v>
      </c>
      <c r="D36" s="76">
        <v>-1.9510000000000001</v>
      </c>
      <c r="E36" s="76">
        <v>7.5830000000000002</v>
      </c>
      <c r="F36" s="88">
        <v>4.3180000000000005</v>
      </c>
      <c r="G36" s="76">
        <v>-1.2370000000000001</v>
      </c>
      <c r="H36" s="76">
        <v>5.8879999999999999</v>
      </c>
    </row>
    <row r="37" spans="1:8" s="46" customFormat="1" ht="15" customHeight="1" x14ac:dyDescent="0.2">
      <c r="A37" s="75" t="s">
        <v>136</v>
      </c>
      <c r="B37" s="76">
        <v>1E-3</v>
      </c>
      <c r="C37" s="76">
        <v>-1E-3</v>
      </c>
      <c r="D37" s="76">
        <v>0</v>
      </c>
      <c r="E37" s="76">
        <v>0</v>
      </c>
      <c r="F37" s="88">
        <v>0</v>
      </c>
      <c r="G37" s="76">
        <v>0</v>
      </c>
      <c r="H37" s="76">
        <v>0</v>
      </c>
    </row>
    <row r="38" spans="1:8" s="46" customFormat="1" ht="15" customHeight="1" x14ac:dyDescent="0.2">
      <c r="A38" s="75" t="s">
        <v>137</v>
      </c>
      <c r="B38" s="76">
        <v>-1.113</v>
      </c>
      <c r="C38" s="76">
        <v>-0.83699999999999997</v>
      </c>
      <c r="D38" s="76">
        <v>1.0302977799999997</v>
      </c>
      <c r="E38" s="76">
        <v>-1.851</v>
      </c>
      <c r="F38" s="88">
        <v>-2.7707022200000004</v>
      </c>
      <c r="G38" s="76">
        <v>-0.84734461999999999</v>
      </c>
      <c r="H38" s="76">
        <v>-2.2770000000000001</v>
      </c>
    </row>
    <row r="39" spans="1:8" s="46" customFormat="1" ht="15" customHeight="1" x14ac:dyDescent="0.2">
      <c r="A39" s="75" t="s">
        <v>138</v>
      </c>
      <c r="B39" s="76">
        <v>1.214</v>
      </c>
      <c r="C39" s="76">
        <v>7.4370000000000003</v>
      </c>
      <c r="D39" s="76">
        <v>4.2169999999999996</v>
      </c>
      <c r="E39" s="76">
        <v>4.3319999999999999</v>
      </c>
      <c r="F39" s="88">
        <v>17.2</v>
      </c>
      <c r="G39" s="76">
        <v>5.0739999999999998</v>
      </c>
      <c r="H39" s="76">
        <v>11.188000000000001</v>
      </c>
    </row>
    <row r="40" spans="1:8" s="46" customFormat="1" ht="15" customHeight="1" x14ac:dyDescent="0.2">
      <c r="A40" s="75" t="s">
        <v>139</v>
      </c>
      <c r="B40" s="76">
        <v>-2.5350000000000001</v>
      </c>
      <c r="C40" s="76">
        <v>-2.677</v>
      </c>
      <c r="D40" s="76">
        <v>-1.246</v>
      </c>
      <c r="E40" s="76">
        <v>23.140999999999998</v>
      </c>
      <c r="F40" s="88">
        <v>16.683</v>
      </c>
      <c r="G40" s="76">
        <v>0.39</v>
      </c>
      <c r="H40" s="76">
        <v>0.86099999999999999</v>
      </c>
    </row>
    <row r="41" spans="1:8" s="45" customFormat="1" ht="15" customHeight="1" x14ac:dyDescent="0.2">
      <c r="A41" s="75" t="s">
        <v>140</v>
      </c>
      <c r="B41" s="76">
        <v>-14.457000000000001</v>
      </c>
      <c r="C41" s="76">
        <v>-29.196000000000002</v>
      </c>
      <c r="D41" s="76">
        <v>-11.084643019999996</v>
      </c>
      <c r="E41" s="76">
        <v>-17.669</v>
      </c>
      <c r="F41" s="88">
        <v>-72.406643020000004</v>
      </c>
      <c r="G41" s="76">
        <v>-0.5</v>
      </c>
      <c r="H41" s="76">
        <v>-14.295</v>
      </c>
    </row>
    <row r="42" spans="1:8" s="45" customFormat="1" ht="15" customHeight="1" x14ac:dyDescent="0.2">
      <c r="A42" s="75" t="s">
        <v>141</v>
      </c>
      <c r="B42" s="76">
        <v>-6.7560000000000002</v>
      </c>
      <c r="C42" s="76">
        <v>-4.1539999999999999</v>
      </c>
      <c r="D42" s="76">
        <v>-2.0621643500000006</v>
      </c>
      <c r="E42" s="76">
        <v>-0.218</v>
      </c>
      <c r="F42" s="88">
        <v>-13.19016435</v>
      </c>
      <c r="G42" s="76">
        <v>-8.3980932399999979</v>
      </c>
      <c r="H42" s="76">
        <v>-31.893000000000001</v>
      </c>
    </row>
    <row r="43" spans="1:8" s="45" customFormat="1" ht="15" customHeight="1" x14ac:dyDescent="0.2">
      <c r="A43" s="77" t="s">
        <v>142</v>
      </c>
      <c r="B43" s="78">
        <v>104.06562067000002</v>
      </c>
      <c r="C43" s="78">
        <v>212.57508355999997</v>
      </c>
      <c r="D43" s="78">
        <v>418.12214867</v>
      </c>
      <c r="E43" s="78">
        <v>173.43699999999993</v>
      </c>
      <c r="F43" s="89">
        <v>908.19985289999988</v>
      </c>
      <c r="G43" s="78">
        <v>164.55694310999999</v>
      </c>
      <c r="H43" s="78">
        <v>125.23900000000003</v>
      </c>
    </row>
    <row r="44" spans="1:8" s="45" customFormat="1" ht="15" customHeight="1" x14ac:dyDescent="0.2">
      <c r="A44" s="73" t="s">
        <v>143</v>
      </c>
      <c r="B44" s="79">
        <v>-41.719000000000001</v>
      </c>
      <c r="C44" s="79">
        <v>-40.549999999999997</v>
      </c>
      <c r="D44" s="79">
        <v>-57.767615380000024</v>
      </c>
      <c r="E44" s="79">
        <v>-60.423000000000002</v>
      </c>
      <c r="F44" s="90">
        <v>-200.45961538000003</v>
      </c>
      <c r="G44" s="79">
        <v>-53.572471129999997</v>
      </c>
      <c r="H44" s="79">
        <v>-48.294528870000001</v>
      </c>
    </row>
    <row r="45" spans="1:8" s="45" customFormat="1" ht="15" customHeight="1" x14ac:dyDescent="0.2">
      <c r="A45" s="75" t="s">
        <v>144</v>
      </c>
      <c r="B45" s="80">
        <v>-15.766999999999999</v>
      </c>
      <c r="C45" s="80">
        <v>-20.231000000000002</v>
      </c>
      <c r="D45" s="80">
        <v>-25.61255152</v>
      </c>
      <c r="E45" s="81">
        <v>-37.466000000000001</v>
      </c>
      <c r="F45" s="91">
        <v>-99.07655152000001</v>
      </c>
      <c r="G45" s="81">
        <v>-22.568999999999999</v>
      </c>
      <c r="H45" s="81">
        <v>-25.617000000000001</v>
      </c>
    </row>
    <row r="46" spans="1:8" s="45" customFormat="1" ht="15" customHeight="1" x14ac:dyDescent="0.2">
      <c r="A46" s="75" t="s">
        <v>145</v>
      </c>
      <c r="B46" s="80">
        <v>-10.971</v>
      </c>
      <c r="C46" s="80">
        <v>-13.625999999999999</v>
      </c>
      <c r="D46" s="80">
        <v>-15.652673360000019</v>
      </c>
      <c r="E46" s="81">
        <v>-17.704000000000001</v>
      </c>
      <c r="F46" s="91">
        <v>-57.953673360000018</v>
      </c>
      <c r="G46" s="81">
        <v>-14.833</v>
      </c>
      <c r="H46" s="81">
        <v>-12.843</v>
      </c>
    </row>
    <row r="47" spans="1:8" s="45" customFormat="1" ht="15" customHeight="1" x14ac:dyDescent="0.2">
      <c r="A47" s="75" t="s">
        <v>103</v>
      </c>
      <c r="B47" s="80">
        <v>-14.981</v>
      </c>
      <c r="C47" s="80">
        <v>-6.6929999999999996</v>
      </c>
      <c r="D47" s="80">
        <v>-16.502390500000001</v>
      </c>
      <c r="E47" s="81">
        <v>-5.2530000000000001</v>
      </c>
      <c r="F47" s="91">
        <v>-43.429390499999997</v>
      </c>
      <c r="G47" s="81">
        <v>-16.170471129999999</v>
      </c>
      <c r="H47" s="76">
        <v>-9.8345288699999998</v>
      </c>
    </row>
    <row r="48" spans="1:8" s="45" customFormat="1" ht="15" customHeight="1" x14ac:dyDescent="0.2">
      <c r="A48" s="77" t="s">
        <v>146</v>
      </c>
      <c r="B48" s="78">
        <v>62.346620670000014</v>
      </c>
      <c r="C48" s="78">
        <v>172.02508355999998</v>
      </c>
      <c r="D48" s="78">
        <v>360.35453328999995</v>
      </c>
      <c r="E48" s="78">
        <v>113.01399999999992</v>
      </c>
      <c r="F48" s="89">
        <v>707.74023751999982</v>
      </c>
      <c r="G48" s="78">
        <v>110.98447198</v>
      </c>
      <c r="H48" s="78">
        <v>76.944471130000039</v>
      </c>
    </row>
    <row r="49" spans="1:8" s="45" customFormat="1" ht="15" customHeight="1" x14ac:dyDescent="0.2">
      <c r="A49" s="73" t="s">
        <v>147</v>
      </c>
      <c r="B49" s="79">
        <v>-8.2479999999999993</v>
      </c>
      <c r="C49" s="79">
        <v>-87.816999999999993</v>
      </c>
      <c r="D49" s="79">
        <v>-193.14208045000001</v>
      </c>
      <c r="E49" s="79">
        <v>-298.096</v>
      </c>
      <c r="F49" s="90">
        <v>-587.30308045000004</v>
      </c>
      <c r="G49" s="79">
        <v>-8.3090000000000011</v>
      </c>
      <c r="H49" s="79">
        <v>-303.11400000000003</v>
      </c>
    </row>
    <row r="50" spans="1:8" s="47" customFormat="1" ht="15" customHeight="1" x14ac:dyDescent="0.2">
      <c r="A50" s="82" t="s">
        <v>148</v>
      </c>
      <c r="B50" s="76">
        <v>0</v>
      </c>
      <c r="C50" s="76">
        <v>0</v>
      </c>
      <c r="D50" s="76">
        <v>0</v>
      </c>
      <c r="E50" s="76">
        <v>0</v>
      </c>
      <c r="F50" s="88">
        <v>0</v>
      </c>
      <c r="G50" s="76">
        <v>0</v>
      </c>
      <c r="H50" s="76">
        <v>-79.108999999999995</v>
      </c>
    </row>
    <row r="51" spans="1:8" s="47" customFormat="1" ht="15" customHeight="1" x14ac:dyDescent="0.2">
      <c r="A51" s="82" t="s">
        <v>94</v>
      </c>
      <c r="B51" s="76">
        <v>0</v>
      </c>
      <c r="C51" s="76">
        <v>8.1470000000000002</v>
      </c>
      <c r="D51" s="76">
        <v>4.476</v>
      </c>
      <c r="E51" s="76">
        <v>3.3530000000000002</v>
      </c>
      <c r="F51" s="88">
        <v>15.976000000000001</v>
      </c>
      <c r="G51" s="76">
        <v>3.4000000000000002E-2</v>
      </c>
      <c r="H51" s="76">
        <v>15.459</v>
      </c>
    </row>
    <row r="52" spans="1:8" s="47" customFormat="1" ht="15" customHeight="1" x14ac:dyDescent="0.2">
      <c r="A52" s="82" t="s">
        <v>149</v>
      </c>
      <c r="B52" s="76">
        <v>-1E-3</v>
      </c>
      <c r="C52" s="76">
        <v>-87.421999999999997</v>
      </c>
      <c r="D52" s="76">
        <v>-0.01</v>
      </c>
      <c r="E52" s="76">
        <v>0</v>
      </c>
      <c r="F52" s="88">
        <v>-87.433000000000007</v>
      </c>
      <c r="G52" s="76">
        <v>0</v>
      </c>
      <c r="H52" s="76">
        <v>-100.839</v>
      </c>
    </row>
    <row r="53" spans="1:8" s="47" customFormat="1" ht="15" customHeight="1" x14ac:dyDescent="0.2">
      <c r="A53" s="82" t="s">
        <v>150</v>
      </c>
      <c r="B53" s="76">
        <v>0</v>
      </c>
      <c r="C53" s="76">
        <v>0</v>
      </c>
      <c r="D53" s="76">
        <v>0</v>
      </c>
      <c r="E53" s="76">
        <v>0</v>
      </c>
      <c r="F53" s="88">
        <v>0</v>
      </c>
      <c r="G53" s="76">
        <v>0</v>
      </c>
      <c r="H53" s="76">
        <v>0</v>
      </c>
    </row>
    <row r="54" spans="1:8" s="47" customFormat="1" ht="15" customHeight="1" x14ac:dyDescent="0.2">
      <c r="A54" s="82" t="s">
        <v>95</v>
      </c>
      <c r="B54" s="76">
        <v>0</v>
      </c>
      <c r="C54" s="76">
        <v>0</v>
      </c>
      <c r="D54" s="76">
        <v>-4.476</v>
      </c>
      <c r="E54" s="76">
        <v>-0.218</v>
      </c>
      <c r="F54" s="88">
        <v>-4.694</v>
      </c>
      <c r="G54" s="76">
        <v>2.4E-2</v>
      </c>
      <c r="H54" s="76">
        <v>0</v>
      </c>
    </row>
    <row r="55" spans="1:8" s="47" customFormat="1" ht="15" customHeight="1" x14ac:dyDescent="0.2">
      <c r="A55" s="82" t="s">
        <v>96</v>
      </c>
      <c r="B55" s="76">
        <v>0</v>
      </c>
      <c r="C55" s="76">
        <v>0</v>
      </c>
      <c r="D55" s="76">
        <v>-1.9541999997454697E-4</v>
      </c>
      <c r="E55" s="76">
        <v>0</v>
      </c>
      <c r="F55" s="88">
        <v>-1.9541999997454697E-4</v>
      </c>
      <c r="G55" s="76">
        <v>0</v>
      </c>
      <c r="H55" s="76">
        <v>6.1710000000000003</v>
      </c>
    </row>
    <row r="56" spans="1:8" s="48" customFormat="1" ht="15" customHeight="1" x14ac:dyDescent="0.2">
      <c r="A56" s="82" t="s">
        <v>151</v>
      </c>
      <c r="B56" s="76">
        <v>0</v>
      </c>
      <c r="C56" s="76">
        <v>0</v>
      </c>
      <c r="D56" s="76">
        <v>0</v>
      </c>
      <c r="E56" s="76">
        <v>0.56299999999999994</v>
      </c>
      <c r="F56" s="88">
        <v>0.56299999999999994</v>
      </c>
      <c r="G56" s="76">
        <v>0.183</v>
      </c>
      <c r="H56" s="76">
        <v>-3.2000000000000001E-2</v>
      </c>
    </row>
    <row r="57" spans="1:8" s="48" customFormat="1" ht="15" customHeight="1" x14ac:dyDescent="0.2">
      <c r="A57" s="82" t="s">
        <v>97</v>
      </c>
      <c r="B57" s="76">
        <v>-8.2469999999999999</v>
      </c>
      <c r="C57" s="76">
        <v>-8.5419999999999998</v>
      </c>
      <c r="D57" s="76">
        <v>-193.13188503000003</v>
      </c>
      <c r="E57" s="76">
        <v>-301.79399999999998</v>
      </c>
      <c r="F57" s="88">
        <v>-511.71488503</v>
      </c>
      <c r="G57" s="76">
        <v>-8.5500000000000007</v>
      </c>
      <c r="H57" s="76">
        <v>-144.76400000000001</v>
      </c>
    </row>
    <row r="58" spans="1:8" s="45" customFormat="1" ht="15" customHeight="1" x14ac:dyDescent="0.2">
      <c r="A58" s="77" t="s">
        <v>152</v>
      </c>
      <c r="B58" s="78">
        <v>54.098620670000017</v>
      </c>
      <c r="C58" s="78">
        <v>84.208083559999992</v>
      </c>
      <c r="D58" s="78">
        <v>167.21245283999994</v>
      </c>
      <c r="E58" s="78">
        <v>-185.08200000000008</v>
      </c>
      <c r="F58" s="89">
        <v>120.43715706999987</v>
      </c>
      <c r="G58" s="78">
        <v>102.67547198</v>
      </c>
      <c r="H58" s="78">
        <v>-226.16952886999999</v>
      </c>
    </row>
    <row r="59" spans="1:8" s="45" customFormat="1" ht="15" customHeight="1" x14ac:dyDescent="0.2">
      <c r="A59" s="73" t="s">
        <v>153</v>
      </c>
      <c r="B59" s="79">
        <v>404.00900000000001</v>
      </c>
      <c r="C59" s="79">
        <v>458.08199999999999</v>
      </c>
      <c r="D59" s="79">
        <v>542.31569227</v>
      </c>
      <c r="E59" s="79">
        <v>709.5</v>
      </c>
      <c r="F59" s="90">
        <v>404.00900000000001</v>
      </c>
      <c r="G59" s="79">
        <v>524.44615429999999</v>
      </c>
      <c r="H59" s="79">
        <v>627.12243775999991</v>
      </c>
    </row>
    <row r="60" spans="1:8" s="45" customFormat="1" ht="15" customHeight="1" x14ac:dyDescent="0.2">
      <c r="A60" s="83" t="s">
        <v>154</v>
      </c>
      <c r="B60" s="76">
        <v>54.072999999999979</v>
      </c>
      <c r="C60" s="76">
        <v>84.234000000000037</v>
      </c>
      <c r="D60" s="76">
        <v>167.18430773</v>
      </c>
      <c r="E60" s="76">
        <v>-185.05384570000001</v>
      </c>
      <c r="F60" s="88">
        <v>120.43746203000001</v>
      </c>
      <c r="G60" s="76">
        <v>102.67628345999992</v>
      </c>
      <c r="H60" s="76">
        <v>-226.17054775999992</v>
      </c>
    </row>
    <row r="61" spans="1:8" s="45" customFormat="1" ht="15" customHeight="1" thickBot="1" x14ac:dyDescent="0.25">
      <c r="A61" s="84" t="s">
        <v>155</v>
      </c>
      <c r="B61" s="85">
        <v>458.08199999999999</v>
      </c>
      <c r="C61" s="85">
        <v>542.31600000000003</v>
      </c>
      <c r="D61" s="85">
        <v>709.5</v>
      </c>
      <c r="E61" s="85">
        <v>524.44615429999999</v>
      </c>
      <c r="F61" s="92">
        <v>524.44615429999999</v>
      </c>
      <c r="G61" s="85">
        <v>627.12243775999991</v>
      </c>
      <c r="H61" s="85">
        <v>400.95188999999999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1</vt:i4>
      </vt:variant>
    </vt:vector>
  </HeadingPairs>
  <TitlesOfParts>
    <vt:vector size="6" baseType="lpstr">
      <vt:lpstr>Capa</vt:lpstr>
      <vt:lpstr>Dados Operacionais</vt:lpstr>
      <vt:lpstr>Demonstração de Resultados</vt:lpstr>
      <vt:lpstr>Balanço Patrimonial</vt:lpstr>
      <vt:lpstr>Fluxo de Caixa</vt:lpstr>
      <vt:lpstr>'Demonstração de Resultados'!Area_de_impressao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Fundamentos Interativos</dc:title>
  <dc:creator>Leandro Basile</dc:creator>
  <cp:lastModifiedBy>Rosimere Nunes da Silva</cp:lastModifiedBy>
  <cp:lastPrinted>2016-04-08T17:55:27Z</cp:lastPrinted>
  <dcterms:created xsi:type="dcterms:W3CDTF">2010-05-21T20:26:20Z</dcterms:created>
  <dcterms:modified xsi:type="dcterms:W3CDTF">2018-09-17T21:30:45Z</dcterms:modified>
</cp:coreProperties>
</file>