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10 - DIVULGAÇÃO DE RESULTADOS\RESULTADOS TRIMESTRAIS\2019\4T19\Planilha Auxiliar\"/>
    </mc:Choice>
  </mc:AlternateContent>
  <bookViews>
    <workbookView xWindow="0" yWindow="0" windowWidth="24000" windowHeight="9435" tabRatio="626"/>
  </bookViews>
  <sheets>
    <sheet name="Index" sheetId="1" r:id="rId1"/>
    <sheet name="Income Statement" sheetId="2" r:id="rId2"/>
    <sheet name="Balance Sheet" sheetId="3" r:id="rId3"/>
    <sheet name="Debt" sheetId="4" r:id="rId4"/>
    <sheet name="Highlights" sheetId="5" r:id="rId5"/>
    <sheet name="Operational Data" sheetId="6" r:id="rId6"/>
    <sheet name="Breakdown" sheetId="7" r:id="rId7"/>
    <sheet name="Dividends" sheetId="8" r:id="rId8"/>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98" i="8" l="1"/>
  <c r="D98" i="8"/>
  <c r="B24" i="5"/>
  <c r="B23" i="5"/>
  <c r="B22" i="5"/>
  <c r="C167" i="4"/>
  <c r="B167" i="4"/>
  <c r="C165"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C110" i="4"/>
  <c r="B110" i="4"/>
  <c r="C108" i="4"/>
  <c r="C115" i="4" s="1"/>
  <c r="B108" i="4"/>
  <c r="C53" i="4"/>
  <c r="B53" i="4"/>
  <c r="C51" i="4"/>
  <c r="C58" i="4" s="1"/>
  <c r="B51" i="4"/>
  <c r="B58" i="4" s="1"/>
  <c r="C101" i="3"/>
  <c r="B101" i="3"/>
  <c r="C89" i="3"/>
  <c r="C102" i="3" s="1"/>
  <c r="B89" i="3"/>
  <c r="C69" i="3"/>
  <c r="B69" i="3"/>
  <c r="B102" i="3" s="1"/>
  <c r="C42" i="3"/>
  <c r="B42" i="3"/>
  <c r="C33" i="3"/>
  <c r="C44" i="3" s="1"/>
  <c r="C46" i="3" s="1"/>
  <c r="B33" i="3"/>
  <c r="B44" i="3" s="1"/>
  <c r="B46" i="3" s="1"/>
  <c r="C17" i="3"/>
  <c r="B17" i="3"/>
  <c r="B107" i="2"/>
  <c r="B109" i="2" s="1"/>
  <c r="B98" i="2"/>
  <c r="B85" i="2"/>
  <c r="B77" i="2"/>
  <c r="B68" i="2"/>
  <c r="B55" i="2"/>
  <c r="B53" i="2"/>
  <c r="C48" i="2"/>
  <c r="B48" i="2"/>
  <c r="B114" i="2" s="1"/>
  <c r="B31" i="2"/>
  <c r="B25" i="2"/>
  <c r="B10" i="2"/>
  <c r="B16" i="2" s="1"/>
  <c r="B26" i="2" s="1"/>
  <c r="B33" i="2" s="1"/>
  <c r="B38" i="2" s="1"/>
  <c r="B115" i="4" l="1"/>
  <c r="B165" i="4"/>
  <c r="B172" i="4" s="1"/>
  <c r="C172" i="4"/>
</calcChain>
</file>

<file path=xl/sharedStrings.xml><?xml version="1.0" encoding="utf-8"?>
<sst xmlns="http://schemas.openxmlformats.org/spreadsheetml/2006/main" count="1049" uniqueCount="452">
  <si>
    <t>Investor Relations</t>
  </si>
  <si>
    <t>Income Statement</t>
  </si>
  <si>
    <t>All values are expressed in thousands of R$</t>
  </si>
  <si>
    <t>4Q19</t>
  </si>
  <si>
    <t>3Q19</t>
  </si>
  <si>
    <t>2Q19</t>
  </si>
  <si>
    <t>1Q19</t>
  </si>
  <si>
    <t>4Q18</t>
  </si>
  <si>
    <t>3T18</t>
  </si>
  <si>
    <t>2Q18</t>
  </si>
  <si>
    <t>1Q18</t>
  </si>
  <si>
    <t>4Q17</t>
  </si>
  <si>
    <t>3Q17</t>
  </si>
  <si>
    <t>2Q17</t>
  </si>
  <si>
    <t>1Q17</t>
  </si>
  <si>
    <t>4Q16</t>
  </si>
  <si>
    <t>3Q16</t>
  </si>
  <si>
    <t>2Q16</t>
  </si>
  <si>
    <t>1Q16</t>
  </si>
  <si>
    <t>4Q15</t>
  </si>
  <si>
    <t>3Q15</t>
  </si>
  <si>
    <t>2Q15</t>
  </si>
  <si>
    <t>1Q15</t>
  </si>
  <si>
    <t>4Q14</t>
  </si>
  <si>
    <t>3Q14</t>
  </si>
  <si>
    <t>2Q14</t>
  </si>
  <si>
    <t>1Q14</t>
  </si>
  <si>
    <t>4Q13¹</t>
  </si>
  <si>
    <t>3Q13</t>
  </si>
  <si>
    <t>2Q13</t>
  </si>
  <si>
    <t>1Q13</t>
  </si>
  <si>
    <t>4Q12</t>
  </si>
  <si>
    <t>3Q12</t>
  </si>
  <si>
    <t>2Q12</t>
  </si>
  <si>
    <t>1Q12</t>
  </si>
  <si>
    <t>4Q11</t>
  </si>
  <si>
    <t>3Q11</t>
  </si>
  <si>
    <t>2Q11</t>
  </si>
  <si>
    <t>1Q11</t>
  </si>
  <si>
    <t>Revenue (thousands R$)</t>
  </si>
  <si>
    <t xml:space="preserve">Water Services </t>
  </si>
  <si>
    <t xml:space="preserve">Sewage Services </t>
  </si>
  <si>
    <t xml:space="preserve">Revenue solid waste </t>
  </si>
  <si>
    <t>-</t>
  </si>
  <si>
    <t xml:space="preserve">Revenues from Construction </t>
  </si>
  <si>
    <t>Net Operating Revenue</t>
  </si>
  <si>
    <t xml:space="preserve">Cost of Rendered Services </t>
  </si>
  <si>
    <t xml:space="preserve">Costs from Construction </t>
  </si>
  <si>
    <t xml:space="preserve">  Cost of sales and services rendered </t>
  </si>
  <si>
    <t xml:space="preserve">Gross Income </t>
  </si>
  <si>
    <t xml:space="preserve">Selling Expenses </t>
  </si>
  <si>
    <t xml:space="preserve">General and Administrative Expenses </t>
  </si>
  <si>
    <t>Other Operating Revenues</t>
  </si>
  <si>
    <t xml:space="preserve">Other Operating Expenses </t>
  </si>
  <si>
    <t xml:space="preserve">Employees profit sharing </t>
  </si>
  <si>
    <t xml:space="preserve">Equity Income </t>
  </si>
  <si>
    <t xml:space="preserve">Operating Expenses/ Revenues </t>
  </si>
  <si>
    <t>Income Before Income Taxes and Financial</t>
  </si>
  <si>
    <t xml:space="preserve">  Financial Revenues </t>
  </si>
  <si>
    <t xml:space="preserve">  Financial Expenses </t>
  </si>
  <si>
    <t xml:space="preserve">Financial Result </t>
  </si>
  <si>
    <t>Income before Tax and Social contribution</t>
  </si>
  <si>
    <t xml:space="preserve">  Provision for Income Tax </t>
  </si>
  <si>
    <t xml:space="preserve">  Provision for social contribution on net income </t>
  </si>
  <si>
    <t xml:space="preserve">Net Income </t>
  </si>
  <si>
    <t>DRE Breakdown ( R$ thousand)</t>
  </si>
  <si>
    <t>2T19</t>
  </si>
  <si>
    <t>1T19</t>
  </si>
  <si>
    <t>4T18</t>
  </si>
  <si>
    <t>2T18</t>
  </si>
  <si>
    <t>1T18</t>
  </si>
  <si>
    <t>4T17</t>
  </si>
  <si>
    <t>3T17</t>
  </si>
  <si>
    <t>2T17</t>
  </si>
  <si>
    <t>1T17</t>
  </si>
  <si>
    <t>4T16</t>
  </si>
  <si>
    <t>3T16</t>
  </si>
  <si>
    <t>2T16</t>
  </si>
  <si>
    <t>1T16</t>
  </si>
  <si>
    <t>4T15</t>
  </si>
  <si>
    <t>3T15</t>
  </si>
  <si>
    <t>2T15</t>
  </si>
  <si>
    <t>1T15</t>
  </si>
  <si>
    <t>4T14</t>
  </si>
  <si>
    <t>3T14</t>
  </si>
  <si>
    <t>2T14</t>
  </si>
  <si>
    <t>1T14</t>
  </si>
  <si>
    <t>4T13</t>
  </si>
  <si>
    <t>3T13</t>
  </si>
  <si>
    <t>2T13</t>
  </si>
  <si>
    <t>1T13</t>
  </si>
  <si>
    <t>4T12</t>
  </si>
  <si>
    <t>3T12</t>
  </si>
  <si>
    <t>2T12</t>
  </si>
  <si>
    <t>1T12</t>
  </si>
  <si>
    <t>4T11</t>
  </si>
  <si>
    <t>3T11</t>
  </si>
  <si>
    <t>2T11</t>
  </si>
  <si>
    <t>1T11</t>
  </si>
  <si>
    <t xml:space="preserve">  Net Revenue Water </t>
  </si>
  <si>
    <t xml:space="preserve">  Net Revenue Sewage </t>
  </si>
  <si>
    <t xml:space="preserve">  Net Revenue Solid Waste</t>
  </si>
  <si>
    <t>Net Revenue from services</t>
  </si>
  <si>
    <t>Revenues (expenses) of Construction Net</t>
  </si>
  <si>
    <t xml:space="preserve">Costs of Services Rendered + Selling Expenses + Administrative Expenses </t>
  </si>
  <si>
    <t xml:space="preserve">Personnel </t>
  </si>
  <si>
    <t xml:space="preserve">Depreciation and Amortization </t>
  </si>
  <si>
    <t xml:space="preserve">Electricity </t>
  </si>
  <si>
    <t xml:space="preserve">Outsourced services </t>
  </si>
  <si>
    <t xml:space="preserve">Rio Manso PPP </t>
  </si>
  <si>
    <t xml:space="preserve">Materials </t>
  </si>
  <si>
    <t xml:space="preserve">Sundry operating costs </t>
  </si>
  <si>
    <t xml:space="preserve">Tariff transfers to municipalities </t>
  </si>
  <si>
    <t xml:space="preserve">Provision for doubtful accounts </t>
  </si>
  <si>
    <t xml:space="preserve">Tax credits </t>
  </si>
  <si>
    <t xml:space="preserve">Cost of Services Rendered + Selling Expenses + Administrative Expenses (excl. dep./amort.) </t>
  </si>
  <si>
    <t>Other operating revenues (expenses)</t>
  </si>
  <si>
    <t xml:space="preserve">Revenue from technical services </t>
  </si>
  <si>
    <t xml:space="preserve">Reversal of non deductible provisions </t>
  </si>
  <si>
    <t xml:space="preserve">Recovery of written off accounts </t>
  </si>
  <si>
    <t xml:space="preserve">Other revenues </t>
  </si>
  <si>
    <t xml:space="preserve">Total other operating revenues </t>
  </si>
  <si>
    <t xml:space="preserve">Other operating expenses </t>
  </si>
  <si>
    <t xml:space="preserve">Non deductible provisions </t>
  </si>
  <si>
    <t xml:space="preserve">Non recurring losses </t>
  </si>
  <si>
    <t xml:space="preserve">Other expenses </t>
  </si>
  <si>
    <t xml:space="preserve">Total other operating expenses </t>
  </si>
  <si>
    <t xml:space="preserve">Equity result </t>
  </si>
  <si>
    <t xml:space="preserve">Financial revenues </t>
  </si>
  <si>
    <t xml:space="preserve">Monetary variation </t>
  </si>
  <si>
    <t xml:space="preserve">Exchange rate variation </t>
  </si>
  <si>
    <t xml:space="preserve">Interest </t>
  </si>
  <si>
    <t xml:space="preserve">Real gains from financial investments </t>
  </si>
  <si>
    <t xml:space="preserve">Capitalization of financial assets/other </t>
  </si>
  <si>
    <t xml:space="preserve">Total Financial Revenues </t>
  </si>
  <si>
    <t xml:space="preserve">Financial expenses </t>
  </si>
  <si>
    <t xml:space="preserve">Interest on financing </t>
  </si>
  <si>
    <t xml:space="preserve">Other </t>
  </si>
  <si>
    <t xml:space="preserve">Total financial expenses </t>
  </si>
  <si>
    <t xml:space="preserve">Net financial result </t>
  </si>
  <si>
    <t xml:space="preserve">Provision for income tax </t>
  </si>
  <si>
    <t xml:space="preserve">Provision for social contribution on net income </t>
  </si>
  <si>
    <t xml:space="preserve">Net income for the period </t>
  </si>
  <si>
    <r>
      <rPr>
        <b/>
        <sz val="11"/>
        <color rgb="FF000000"/>
        <rFont val="Calibri"/>
        <family val="2"/>
        <charset val="1"/>
      </rPr>
      <t>1</t>
    </r>
    <r>
      <rPr>
        <sz val="11"/>
        <color rgb="FF000000"/>
        <rFont val="Calibri"/>
        <family val="2"/>
        <charset val="1"/>
      </rPr>
      <t xml:space="preserve"> - The decrease in revenues (expenses) construction was due to adjustments in the accounting of these values as described in Note 3:23 of FDs 2013.</t>
    </r>
  </si>
  <si>
    <r>
      <rPr>
        <b/>
        <sz val="11"/>
        <color rgb="FF000000"/>
        <rFont val="Calibri"/>
        <family val="2"/>
        <charset val="1"/>
      </rPr>
      <t>2</t>
    </r>
    <r>
      <rPr>
        <sz val="11"/>
        <color rgb="FF000000"/>
        <rFont val="Calibri"/>
        <family val="2"/>
        <charset val="1"/>
      </rPr>
      <t xml:space="preserve"> - Certain data related to 2012 were adjusted in 2013. These adjustments are described in the Explanatory Note 3.23 of the 2013 financial statements.</t>
    </r>
  </si>
  <si>
    <t>Balance Sheet</t>
  </si>
  <si>
    <t>4Q13</t>
  </si>
  <si>
    <t>ASSETS (thousands of R$)</t>
  </si>
  <si>
    <t xml:space="preserve">CURRENT </t>
  </si>
  <si>
    <t xml:space="preserve">Cash and banks </t>
  </si>
  <si>
    <t xml:space="preserve">Bonds and securities </t>
  </si>
  <si>
    <t xml:space="preserve">Clients </t>
  </si>
  <si>
    <t xml:space="preserve">Short-term investments redeemable over 90 days </t>
  </si>
  <si>
    <t xml:space="preserve">Financial assets held to maturity </t>
  </si>
  <si>
    <t xml:space="preserve">Inventories </t>
  </si>
  <si>
    <t xml:space="preserve">Recoverable taxes </t>
  </si>
  <si>
    <t xml:space="preserve">Technical cooperation agreement </t>
  </si>
  <si>
    <t xml:space="preserve">Banks and agreement investments </t>
  </si>
  <si>
    <t xml:space="preserve">Sundry receivables </t>
  </si>
  <si>
    <t>Total current assets</t>
  </si>
  <si>
    <t xml:space="preserve">NON-CURRENT </t>
  </si>
  <si>
    <t>Long-term assets:</t>
  </si>
  <si>
    <t xml:space="preserve">Financing guarantee deposits </t>
  </si>
  <si>
    <t xml:space="preserve">Restricted investments </t>
  </si>
  <si>
    <t xml:space="preserve">Assets avaiable to sell </t>
  </si>
  <si>
    <t xml:space="preserve">Judicial deposits </t>
  </si>
  <si>
    <t>Receivables from subsidiaries</t>
  </si>
  <si>
    <t xml:space="preserve">Deferred income tax and social contribution </t>
  </si>
  <si>
    <t xml:space="preserve">Financial assets - concession agreements </t>
  </si>
  <si>
    <t xml:space="preserve">Total long term assets </t>
  </si>
  <si>
    <t>Fixed assets:</t>
  </si>
  <si>
    <t xml:space="preserve">Investments </t>
  </si>
  <si>
    <t xml:space="preserve">Contract asset </t>
  </si>
  <si>
    <t xml:space="preserve">Intangible </t>
  </si>
  <si>
    <t xml:space="preserve">Fixed </t>
  </si>
  <si>
    <t xml:space="preserve">Commercial Lease Use Rights </t>
  </si>
  <si>
    <t xml:space="preserve">Total Permanent Assets </t>
  </si>
  <si>
    <t xml:space="preserve">Total non-current Assets </t>
  </si>
  <si>
    <t xml:space="preserve">Total assets </t>
  </si>
  <si>
    <t>LIABILITIES</t>
  </si>
  <si>
    <t xml:space="preserve">CURRENT LIABILITIES </t>
  </si>
  <si>
    <t xml:space="preserve">Contractors and suppliers </t>
  </si>
  <si>
    <t xml:space="preserve">Taxes, charges and contributions </t>
  </si>
  <si>
    <t xml:space="preserve">Loans and financing </t>
  </si>
  <si>
    <t xml:space="preserve">Debentures </t>
  </si>
  <si>
    <t xml:space="preserve">Right of Use - Commercial Leasing </t>
  </si>
  <si>
    <t>Public Private Partnership</t>
  </si>
  <si>
    <t xml:space="preserve">Provision for vacations and 13th salary bonus </t>
  </si>
  <si>
    <t xml:space="preserve">Income tax and social contribution payable </t>
  </si>
  <si>
    <t xml:space="preserve">Tax installments </t>
  </si>
  <si>
    <t xml:space="preserve">Provision for taxes </t>
  </si>
  <si>
    <t xml:space="preserve">Retirement benefit liabilities </t>
  </si>
  <si>
    <t xml:space="preserve">Interest on equity </t>
  </si>
  <si>
    <t xml:space="preserve">Sundry liabilities </t>
  </si>
  <si>
    <t xml:space="preserve">Total current liabilities </t>
  </si>
  <si>
    <t xml:space="preserve">Long-term liabilities: </t>
  </si>
  <si>
    <t xml:space="preserve">Public private partnership </t>
  </si>
  <si>
    <t xml:space="preserve">Provision for litigation </t>
  </si>
  <si>
    <t xml:space="preserve">Tax provisions </t>
  </si>
  <si>
    <t xml:space="preserve">Advance for future capital increase </t>
  </si>
  <si>
    <t xml:space="preserve">Provision for investment losses </t>
  </si>
  <si>
    <t xml:space="preserve">Deferred income and social contribution taxes </t>
  </si>
  <si>
    <t xml:space="preserve">Total non-current liabilities </t>
  </si>
  <si>
    <t xml:space="preserve">SHAREHOLDERS' EQUITY </t>
  </si>
  <si>
    <t xml:space="preserve">Paid-up capital stock </t>
  </si>
  <si>
    <t xml:space="preserve">Treasury shares </t>
  </si>
  <si>
    <t xml:space="preserve">Capital reserves </t>
  </si>
  <si>
    <t xml:space="preserve">Profit reserves </t>
  </si>
  <si>
    <t xml:space="preserve">Adjustments of Asset Valuation </t>
  </si>
  <si>
    <t xml:space="preserve">Accumulated profits </t>
  </si>
  <si>
    <t xml:space="preserve">Funds for capital increase </t>
  </si>
  <si>
    <t xml:space="preserve">Total shareholders equity </t>
  </si>
  <si>
    <t xml:space="preserve">TOTAL LIABILITIES AND SHAREHOLDERS EQUITY </t>
  </si>
  <si>
    <t>Debt</t>
  </si>
  <si>
    <t xml:space="preserve">FUNDING LINE </t>
  </si>
  <si>
    <t xml:space="preserve">CURRENT (in thousands of R$) </t>
  </si>
  <si>
    <t xml:space="preserve">FGTS FUNDS </t>
  </si>
  <si>
    <t xml:space="preserve">FINAME </t>
  </si>
  <si>
    <t xml:space="preserve">BDMG (SOMMA) </t>
  </si>
  <si>
    <t xml:space="preserve">NATIONAL TREASURY </t>
  </si>
  <si>
    <t xml:space="preserve">PROMISSORY NOTES </t>
  </si>
  <si>
    <t xml:space="preserve">BNDES/BNE </t>
  </si>
  <si>
    <t xml:space="preserve">BNDES/1ST ISSUE OF DEBENTURES </t>
  </si>
  <si>
    <t xml:space="preserve">BNDES/2ND ISSUE OF DEBENTURES </t>
  </si>
  <si>
    <t xml:space="preserve">BNDES/3RD ISSUE OF DEBENTURES </t>
  </si>
  <si>
    <t xml:space="preserve">BNDES/4TH ISSUE OF DEBENTURES </t>
  </si>
  <si>
    <t xml:space="preserve">1st SERIES </t>
  </si>
  <si>
    <t xml:space="preserve">2nd SERIES </t>
  </si>
  <si>
    <t xml:space="preserve">3nd SERIES </t>
  </si>
  <si>
    <t xml:space="preserve">CAIXA/5TH ISSUE OF DEBENTURES </t>
  </si>
  <si>
    <t xml:space="preserve">6th ISSUE OF MARKET DEBENTURES </t>
  </si>
  <si>
    <t xml:space="preserve">1st SERIE </t>
  </si>
  <si>
    <t>DEBÊNTURES DE MERCADO 0 7ª EMISSÃO</t>
  </si>
  <si>
    <t xml:space="preserve">1ª SERIE </t>
  </si>
  <si>
    <t xml:space="preserve">2ª SERIE </t>
  </si>
  <si>
    <t xml:space="preserve">BNDES/DEBENTURES 8TH ISSUE </t>
  </si>
  <si>
    <t xml:space="preserve">9th ISSUE OF MARKET DEBENTURES </t>
  </si>
  <si>
    <t xml:space="preserve">2st SERIES </t>
  </si>
  <si>
    <t xml:space="preserve">10th ISSUE OF MARKET DEBENTURES </t>
  </si>
  <si>
    <t>BNDES/DEBENTURES 11th ISSUE</t>
  </si>
  <si>
    <t>2nd SERIES</t>
  </si>
  <si>
    <t>12th ISSUE OF MARKET DEBENTURES</t>
  </si>
  <si>
    <t xml:space="preserve">2nd SÉRIES </t>
  </si>
  <si>
    <t>13th ISSUE OF MARKET DEBENTURES</t>
  </si>
  <si>
    <t xml:space="preserve">1ª SÉRIE </t>
  </si>
  <si>
    <t xml:space="preserve">2ª SÉRIE </t>
  </si>
  <si>
    <t xml:space="preserve">3ª SÉRIE </t>
  </si>
  <si>
    <t>14 th ISSUE OF DEBENTURES</t>
  </si>
  <si>
    <t xml:space="preserve">IBM </t>
  </si>
  <si>
    <t xml:space="preserve">OTHER OBLIGATIONS </t>
  </si>
  <si>
    <t xml:space="preserve">CEMIG </t>
  </si>
  <si>
    <t xml:space="preserve">LIBERTAS (IN FOREIGN CURRENCY) </t>
  </si>
  <si>
    <t xml:space="preserve">SHORT TERM DEBT IN NATIONAL CURRENCY </t>
  </si>
  <si>
    <t xml:space="preserve">SHORT TERM  DEBT IN FOREIGN CURRENCY </t>
  </si>
  <si>
    <t xml:space="preserve">BANK OF NEW YORK (BNY) (US Dolar contract) </t>
  </si>
  <si>
    <t xml:space="preserve">KFW (Euro contract) </t>
  </si>
  <si>
    <t>TOTAL SHORT TERM DEBT IN NATIONAL AND FOREIGN CURRENCY</t>
  </si>
  <si>
    <t>NATIONAL CURRENCY</t>
  </si>
  <si>
    <t xml:space="preserve">7th ISSUE OF MARKET DEBENTURES </t>
  </si>
  <si>
    <t xml:space="preserve">1ª SERIES </t>
  </si>
  <si>
    <t xml:space="preserve">BNDES/DEBENTURES 11TH ISSUE </t>
  </si>
  <si>
    <t>14th ISSUE OF MARKET DEBENTURES</t>
  </si>
  <si>
    <t xml:space="preserve">OTHER LIABILITIES </t>
  </si>
  <si>
    <t xml:space="preserve">LIBERTAS (PREVIDENCIA COMPLEMENTAR) </t>
  </si>
  <si>
    <t xml:space="preserve">LONG TERM DEBT IN NATIONAL CURRENCY </t>
  </si>
  <si>
    <t xml:space="preserve">LONG TERM DEBT IN FOREIGN CURRENCY </t>
  </si>
  <si>
    <t xml:space="preserve">BANK OF NEW YORK (BNY) (dolar contract) </t>
  </si>
  <si>
    <t xml:space="preserve">KFW (euro contract ) </t>
  </si>
  <si>
    <t>TOTAL LONG TERM DEBT NATIONAL AND FOREIGN CURRENCY</t>
  </si>
  <si>
    <t>SHORT TERM + LONG TERM DEBT</t>
  </si>
  <si>
    <t>IN THOUSANDS OF R$</t>
  </si>
  <si>
    <t xml:space="preserve">FGTS FUNDS* </t>
  </si>
  <si>
    <t xml:space="preserve">3st SERIES </t>
  </si>
  <si>
    <t>6th ISSUE OF MARKET DEBENTURES</t>
  </si>
  <si>
    <t xml:space="preserve">2ª SERIES*** </t>
  </si>
  <si>
    <t xml:space="preserve">BNDES/11TH ISSUE OF DEBENTURES </t>
  </si>
  <si>
    <t>DEBÊNTURES DE MERCADO 0 12ª EMISSÃO</t>
  </si>
  <si>
    <t xml:space="preserve">DEBÊNTURES DE MERCADO 0 13ª EMISSÃO </t>
  </si>
  <si>
    <t xml:space="preserve">DEBÊNTURES DE MERCADO 0 14ª EMISSÃO </t>
  </si>
  <si>
    <t>SHORT AND LONG TERM DEBT IN NATIONAL CURRENCY</t>
  </si>
  <si>
    <t>SHORT AND LONG TERM DEBT IN FOREIGN CURRENCY</t>
  </si>
  <si>
    <t xml:space="preserve">BANK OF NEW YORK (BNY) (US Dolar contract)**** </t>
  </si>
  <si>
    <t>TOTAL SHORT AND LONG TERM DEBT IN NATIONAL AND FOREIGN CURRENCY</t>
  </si>
  <si>
    <r>
      <rPr>
        <b/>
        <sz val="11"/>
        <color rgb="FF000000"/>
        <rFont val="Calibri"/>
        <family val="2"/>
        <charset val="1"/>
      </rPr>
      <t>1</t>
    </r>
    <r>
      <rPr>
        <sz val="11"/>
        <color rgb="FF000000"/>
        <rFont val="Calibri"/>
        <family val="2"/>
        <charset val="1"/>
      </rPr>
      <t xml:space="preserve"> - * FGTS funds: (1) Recursos FGTS: Caixa Econômica Federal;</t>
    </r>
  </si>
  <si>
    <r>
      <rPr>
        <b/>
        <sz val="11"/>
        <color rgb="FF000000"/>
        <rFont val="Calibri"/>
        <family val="2"/>
        <charset val="1"/>
      </rPr>
      <t>2</t>
    </r>
    <r>
      <rPr>
        <sz val="11"/>
        <color rgb="FF000000"/>
        <rFont val="Calibri"/>
        <family val="2"/>
        <charset val="1"/>
      </rPr>
      <t xml:space="preserve"> - ** Diversas datas, sendo que 98% do saldo devedor atual foi contratado até dez/2014, e o restante, correspondente a 2% do saldo devedor, foi contratado a partir de jan/2015;</t>
    </r>
  </si>
  <si>
    <r>
      <rPr>
        <b/>
        <sz val="11"/>
        <color rgb="FF000000"/>
        <rFont val="Calibri"/>
        <family val="2"/>
        <charset val="1"/>
      </rPr>
      <t>3</t>
    </r>
    <r>
      <rPr>
        <sz val="11"/>
        <color rgb="FF000000"/>
        <rFont val="Calibri"/>
        <family val="2"/>
        <charset val="1"/>
      </rPr>
      <t xml:space="preserve"> - *** A 1ª série foi quitada em 02/2017;</t>
    </r>
  </si>
  <si>
    <r>
      <rPr>
        <b/>
        <sz val="11"/>
        <color rgb="FF000000"/>
        <rFont val="Calibri"/>
        <family val="2"/>
        <charset val="1"/>
      </rPr>
      <t>4</t>
    </r>
    <r>
      <rPr>
        <sz val="11"/>
        <color rgb="FF000000"/>
        <rFont val="Calibri"/>
        <family val="2"/>
        <charset val="1"/>
      </rPr>
      <t xml:space="preserve"> - ****Taxa média (LIBOR+Spread) de diversos bônus;</t>
    </r>
  </si>
  <si>
    <r>
      <rPr>
        <b/>
        <sz val="11"/>
        <color rgb="FF000000"/>
        <rFont val="Calibri"/>
        <family val="2"/>
        <charset val="1"/>
      </rPr>
      <t>5</t>
    </r>
    <r>
      <rPr>
        <sz val="11"/>
        <color rgb="FF000000"/>
        <rFont val="Calibri"/>
        <family val="2"/>
        <charset val="1"/>
      </rPr>
      <t xml:space="preserve"> - *****Refere-se ao contrato de confissão e consolidação de dívidas celebrado junto à União em 05/08/1998, decorrente de compromissos em moeda estrangeira com credores externos anteriormente contratados.</t>
    </r>
  </si>
  <si>
    <t>Highlights</t>
  </si>
  <si>
    <t>Financial Highlights</t>
  </si>
  <si>
    <t>Net Revenue</t>
  </si>
  <si>
    <r>
      <rPr>
        <sz val="11"/>
        <color rgb="FF000000"/>
        <rFont val="Calibri"/>
        <family val="2"/>
        <charset val="1"/>
      </rPr>
      <t xml:space="preserve">Gross (Loss) Profit </t>
    </r>
    <r>
      <rPr>
        <sz val="7.5"/>
        <color rgb="FF000000"/>
        <rFont val="Calibri"/>
        <family val="2"/>
        <charset val="1"/>
      </rPr>
      <t>(R$ million)</t>
    </r>
  </si>
  <si>
    <r>
      <rPr>
        <sz val="11"/>
        <color rgb="FF000000"/>
        <rFont val="Calibri"/>
        <family val="2"/>
        <charset val="1"/>
      </rPr>
      <t xml:space="preserve">Net (Loss) Profit </t>
    </r>
    <r>
      <rPr>
        <sz val="7.5"/>
        <color rgb="FF000000"/>
        <rFont val="Calibri"/>
        <family val="2"/>
        <charset val="1"/>
      </rPr>
      <t>(R$ million)</t>
    </r>
  </si>
  <si>
    <t>Balance Sheet (R$ million)</t>
  </si>
  <si>
    <r>
      <rPr>
        <sz val="11"/>
        <color rgb="FF000000"/>
        <rFont val="Calibri"/>
        <family val="2"/>
        <charset val="1"/>
      </rPr>
      <t xml:space="preserve">Total Assets </t>
    </r>
    <r>
      <rPr>
        <sz val="7.5"/>
        <color rgb="FF000000"/>
        <rFont val="Calibri"/>
        <family val="2"/>
        <charset val="1"/>
      </rPr>
      <t>(R$ million)</t>
    </r>
  </si>
  <si>
    <r>
      <rPr>
        <sz val="11"/>
        <color rgb="FF000000"/>
        <rFont val="Calibri"/>
        <family val="2"/>
        <charset val="1"/>
      </rPr>
      <t xml:space="preserve">Total Current Assets </t>
    </r>
    <r>
      <rPr>
        <sz val="7.5"/>
        <color rgb="FF000000"/>
        <rFont val="Calibri"/>
        <family val="2"/>
        <charset val="1"/>
      </rPr>
      <t>(R$ million)</t>
    </r>
  </si>
  <si>
    <r>
      <rPr>
        <sz val="11"/>
        <color rgb="FF000000"/>
        <rFont val="Calibri"/>
        <family val="2"/>
        <charset val="1"/>
      </rPr>
      <t xml:space="preserve">Non Current Assets </t>
    </r>
    <r>
      <rPr>
        <sz val="7.5"/>
        <color rgb="FF000000"/>
        <rFont val="Calibri"/>
        <family val="2"/>
        <charset val="1"/>
      </rPr>
      <t>(R$ million)</t>
    </r>
  </si>
  <si>
    <r>
      <rPr>
        <sz val="11"/>
        <color rgb="FF000000"/>
        <rFont val="Calibri"/>
        <family val="2"/>
        <charset val="1"/>
      </rPr>
      <t xml:space="preserve">Total Current Liabilities </t>
    </r>
    <r>
      <rPr>
        <sz val="7.5"/>
        <color rgb="FF000000"/>
        <rFont val="Calibri"/>
        <family val="2"/>
        <charset val="1"/>
      </rPr>
      <t>(R$ million)</t>
    </r>
  </si>
  <si>
    <r>
      <rPr>
        <sz val="11"/>
        <color rgb="FF000000"/>
        <rFont val="Calibri"/>
        <family val="2"/>
        <charset val="1"/>
      </rPr>
      <t xml:space="preserve">Non Current liabilities </t>
    </r>
    <r>
      <rPr>
        <sz val="7.5"/>
        <color rgb="FF000000"/>
        <rFont val="Calibri"/>
        <family val="2"/>
        <charset val="1"/>
      </rPr>
      <t>(R$ million)</t>
    </r>
  </si>
  <si>
    <r>
      <rPr>
        <sz val="11"/>
        <color rgb="FF000000"/>
        <rFont val="Calibri"/>
        <family val="2"/>
        <charset val="1"/>
      </rPr>
      <t xml:space="preserve">Shareholders' Equity </t>
    </r>
    <r>
      <rPr>
        <sz val="7.5"/>
        <color rgb="FF000000"/>
        <rFont val="Calibri"/>
        <family val="2"/>
        <charset val="1"/>
      </rPr>
      <t>(R$ million)</t>
    </r>
  </si>
  <si>
    <r>
      <rPr>
        <sz val="11"/>
        <color rgb="FF000000"/>
        <rFont val="Calibri"/>
        <family val="2"/>
        <charset val="1"/>
      </rPr>
      <t xml:space="preserve">Net Debt </t>
    </r>
    <r>
      <rPr>
        <sz val="7.5"/>
        <color rgb="FF000000"/>
        <rFont val="Calibri"/>
        <family val="2"/>
        <charset val="1"/>
      </rPr>
      <t>(R$ million)</t>
    </r>
  </si>
  <si>
    <r>
      <rPr>
        <sz val="11"/>
        <color rgb="FF000000"/>
        <rFont val="Calibri"/>
        <family val="2"/>
        <charset val="1"/>
      </rPr>
      <t xml:space="preserve">Net Financial Result </t>
    </r>
    <r>
      <rPr>
        <sz val="7.5"/>
        <color rgb="FF000000"/>
        <rFont val="Calibri"/>
        <family val="2"/>
        <charset val="1"/>
      </rPr>
      <t>(R$ million)</t>
    </r>
  </si>
  <si>
    <t xml:space="preserve">Ratios </t>
  </si>
  <si>
    <t xml:space="preserve">Current Liquidity </t>
  </si>
  <si>
    <t xml:space="preserve">Net Debt / EBITDA </t>
  </si>
  <si>
    <t>Liabilities / Shareholders' Equity</t>
  </si>
  <si>
    <t>Quarterly Investments COPASA (BRL Million)</t>
  </si>
  <si>
    <t>Water</t>
  </si>
  <si>
    <t>Sewage</t>
  </si>
  <si>
    <t>Other</t>
  </si>
  <si>
    <t>Total</t>
  </si>
  <si>
    <t>PPP Rio Manso *</t>
  </si>
  <si>
    <t>Quarterly Investments COPANOR (BRL Million)</t>
  </si>
  <si>
    <t>Total Quarterly Investments (COPASA + COPANOR)</t>
  </si>
  <si>
    <t>* Amounts invested per year.</t>
  </si>
  <si>
    <t>** Until May/2016, the amounts invested by COPANOR (subsidiary) were from the State Health Fund.</t>
  </si>
  <si>
    <t>Operational Data</t>
  </si>
  <si>
    <t xml:space="preserve"># of Connections - Water </t>
  </si>
  <si>
    <t xml:space="preserve"># of Connections - Sewage </t>
  </si>
  <si>
    <t xml:space="preserve"># of Units - Water </t>
  </si>
  <si>
    <t xml:space="preserve"># of Units - Sewage </t>
  </si>
  <si>
    <t xml:space="preserve">Measured Volume - Water (3) </t>
  </si>
  <si>
    <t xml:space="preserve">Measured Volume - Sewage (3) </t>
  </si>
  <si>
    <t xml:space="preserve">Billed Volume - Water (1.000 m³) </t>
  </si>
  <si>
    <t xml:space="preserve">Billed Volume - Sewage (1.000 m³) </t>
  </si>
  <si>
    <t xml:space="preserve">Treated Sewage Volume (1.000 m³) </t>
  </si>
  <si>
    <t xml:space="preserve">Volume of water produced (1.000 m³) </t>
  </si>
  <si>
    <t xml:space="preserve">Network Extension - Water (km) </t>
  </si>
  <si>
    <t xml:space="preserve">Network Extension - Sewage (km) </t>
  </si>
  <si>
    <t xml:space="preserve">Number of Employees </t>
  </si>
  <si>
    <t xml:space="preserve"># of Municipalities - Water Concession </t>
  </si>
  <si>
    <t xml:space="preserve"># of Municipalities - Sewage Concession </t>
  </si>
  <si>
    <t xml:space="preserve"># of Municipalities - Water Operation </t>
  </si>
  <si>
    <t xml:space="preserve"># of Municipalities - Sewage Operation </t>
  </si>
  <si>
    <t xml:space="preserve">Population Served - Water (2) </t>
  </si>
  <si>
    <t xml:space="preserve">Population Served - Sewage (2) </t>
  </si>
  <si>
    <t>Consumption Days (quarterly) (1) (4)</t>
  </si>
  <si>
    <t>Consumption Days (monthly average) (1) (4)</t>
  </si>
  <si>
    <r>
      <rPr>
        <b/>
        <sz val="11"/>
        <color rgb="FF000000"/>
        <rFont val="Calibri"/>
        <family val="2"/>
        <charset val="1"/>
      </rPr>
      <t>1</t>
    </r>
    <r>
      <rPr>
        <sz val="11"/>
        <color rgb="FF000000"/>
        <rFont val="Calibri"/>
        <family val="2"/>
        <charset val="1"/>
      </rPr>
      <t xml:space="preserve"> - The above data consider COPASA and COPANOR together, except the volume of treated sewage, distributed water volume, number of employees and population served, that only cover COPASA.</t>
    </r>
  </si>
  <si>
    <r>
      <rPr>
        <b/>
        <sz val="11"/>
        <color rgb="FF000000"/>
        <rFont val="Calibri"/>
        <family val="2"/>
        <charset val="1"/>
      </rPr>
      <t>2</t>
    </r>
    <r>
      <rPr>
        <sz val="11"/>
        <color rgb="FF000000"/>
        <rFont val="Calibri"/>
        <family val="2"/>
        <charset val="1"/>
      </rPr>
      <t xml:space="preserve"> - The population served by water and sewage was revised. See Notice to the Market published on 11.25.2015 . </t>
    </r>
  </si>
  <si>
    <r>
      <rPr>
        <b/>
        <sz val="11"/>
        <color rgb="FF000000"/>
        <rFont val="Calibri"/>
        <family val="2"/>
        <charset val="1"/>
      </rPr>
      <t>3</t>
    </r>
    <r>
      <rPr>
        <sz val="11"/>
        <color rgb="FF000000"/>
        <rFont val="Calibri"/>
        <family val="2"/>
        <charset val="1"/>
      </rPr>
      <t xml:space="preserve"> - As of 2Q16, the Company began showing metered volume instead of billed volume. This change was the result of the alteration to the tariff structure, whereby billing by minimum consumption was replaced by the Fixed Tariff and the Variable Tariff.</t>
    </r>
  </si>
  <si>
    <r>
      <rPr>
        <b/>
        <sz val="11"/>
        <color rgb="FF000000"/>
        <rFont val="Calibri"/>
        <family val="2"/>
        <charset val="1"/>
      </rPr>
      <t>4 -</t>
    </r>
    <r>
      <rPr>
        <sz val="11"/>
        <color rgb="FF000000"/>
        <rFont val="Calibri"/>
        <family val="2"/>
        <charset val="1"/>
      </rPr>
      <t xml:space="preserve"> Consumption Days: refers to the number of days between the initial and final reading to determine the measured consumption. This value reflects the average of COPASA MG's operation as a whole, given that each location has a specific period of consumption days.</t>
    </r>
  </si>
  <si>
    <t>Category Breakdown by type of consumer</t>
  </si>
  <si>
    <t xml:space="preserve">Billing and Operational Data - Parent Company¹ </t>
  </si>
  <si>
    <t xml:space="preserve">Revenue (R$/1000)² </t>
  </si>
  <si>
    <t xml:space="preserve">Water revenue </t>
  </si>
  <si>
    <t xml:space="preserve">Sewage revenue </t>
  </si>
  <si>
    <t xml:space="preserve">Total revenue </t>
  </si>
  <si>
    <t>Water Supply (%)</t>
  </si>
  <si>
    <t xml:space="preserve">Residential </t>
  </si>
  <si>
    <t xml:space="preserve">Commercial, services and other </t>
  </si>
  <si>
    <t xml:space="preserve">Industrial </t>
  </si>
  <si>
    <t xml:space="preserve">Government </t>
  </si>
  <si>
    <t xml:space="preserve">Total </t>
  </si>
  <si>
    <t>Sanitary Sewage (%)</t>
  </si>
  <si>
    <t xml:space="preserve">Billed Volume </t>
  </si>
  <si>
    <t xml:space="preserve">Connections No. (thousand unit) </t>
  </si>
  <si>
    <t xml:space="preserve">Multi Category </t>
  </si>
  <si>
    <t xml:space="preserve"># of Units (Savings) </t>
  </si>
  <si>
    <t xml:space="preserve">Sanitary Sewage </t>
  </si>
  <si>
    <r>
      <rPr>
        <b/>
        <sz val="11"/>
        <color rgb="FF000000"/>
        <rFont val="Calibri"/>
        <family val="2"/>
        <charset val="1"/>
      </rPr>
      <t>1</t>
    </r>
    <r>
      <rPr>
        <sz val="11"/>
        <color rgb="FF000000"/>
        <rFont val="Calibri"/>
        <family val="2"/>
        <charset val="1"/>
      </rPr>
      <t xml:space="preserve"> - Do not include data related to subsidiary COPANOR</t>
    </r>
  </si>
  <si>
    <r>
      <rPr>
        <b/>
        <sz val="11"/>
        <color rgb="FF000000"/>
        <rFont val="Calibri"/>
        <family val="2"/>
        <charset val="1"/>
      </rPr>
      <t>2</t>
    </r>
    <r>
      <rPr>
        <sz val="11"/>
        <color rgb="FF000000"/>
        <rFont val="Calibri"/>
        <family val="2"/>
        <charset val="1"/>
      </rPr>
      <t xml:space="preserve"> - Water and sewage revenue is based on effective volume, excluding any variation in ?unbilled revenue?, as well as indirect revenue arising from delays, reconnection services, and sanctions, among others.</t>
    </r>
  </si>
  <si>
    <t>Dividends</t>
  </si>
  <si>
    <t>Year</t>
  </si>
  <si>
    <t>Company's Event</t>
  </si>
  <si>
    <t>Kind of Remuneration</t>
  </si>
  <si>
    <t>Value (BRL)</t>
  </si>
  <si>
    <t>Value per Share (BRL)</t>
  </si>
  <si>
    <t>Cut Date</t>
  </si>
  <si>
    <t>Payment Date</t>
  </si>
  <si>
    <t>RCA 12/05/2006</t>
  </si>
  <si>
    <t xml:space="preserve">JCP </t>
  </si>
  <si>
    <t>RCA 14/07/2006</t>
  </si>
  <si>
    <t>RCA 30/10/2006</t>
  </si>
  <si>
    <t>RCA 23/03/2007</t>
  </si>
  <si>
    <t>Total 2006</t>
  </si>
  <si>
    <t>RCA 25/05/2007</t>
  </si>
  <si>
    <t>RCA 31/08/2007</t>
  </si>
  <si>
    <t>RCA 19/03/2008</t>
  </si>
  <si>
    <t>Total 2007</t>
  </si>
  <si>
    <t>RCA 25/07/2008</t>
  </si>
  <si>
    <t>RCA 19/09/2008</t>
  </si>
  <si>
    <t>RCA 27/03/2009</t>
  </si>
  <si>
    <t>Total 2008</t>
  </si>
  <si>
    <t>RCA 26/06/2009</t>
  </si>
  <si>
    <t>RCA 24/09/2009</t>
  </si>
  <si>
    <t>RCA 26/03/2010</t>
  </si>
  <si>
    <t>Total 2009</t>
  </si>
  <si>
    <t>RCA 28/06/2010</t>
  </si>
  <si>
    <t>RCA 28/09/2010</t>
  </si>
  <si>
    <t>RCA 11/03/2011</t>
  </si>
  <si>
    <t>Total 2010</t>
  </si>
  <si>
    <t>RCA 25/03/2011</t>
  </si>
  <si>
    <t xml:space="preserve"> 23/05/2011</t>
  </si>
  <si>
    <t>RCA 27/06/2011</t>
  </si>
  <si>
    <t>RCA 16/09/2011</t>
  </si>
  <si>
    <t>RCA 29/02/2012</t>
  </si>
  <si>
    <t>Total 2011</t>
  </si>
  <si>
    <t>RCA 16/03/2012</t>
  </si>
  <si>
    <t>RCA 18/06/2012</t>
  </si>
  <si>
    <t>RCA 14/09/2012</t>
  </si>
  <si>
    <t>RCA 22/02/2013</t>
  </si>
  <si>
    <t>Total 2012</t>
  </si>
  <si>
    <t>RCA 18/03/2013</t>
  </si>
  <si>
    <t>RCA 24/06/2013</t>
  </si>
  <si>
    <t>RCA 20/09/2013</t>
  </si>
  <si>
    <t>RCA 29/01/2014</t>
  </si>
  <si>
    <t>Total 2013</t>
  </si>
  <si>
    <t>RCA 21/03/2014</t>
  </si>
  <si>
    <t>RCA 23/06/2014</t>
  </si>
  <si>
    <t>RCA 19/09/2014</t>
  </si>
  <si>
    <t>RCA 18/03/2015</t>
  </si>
  <si>
    <t>Total 2014</t>
  </si>
  <si>
    <t>RCA 07/05/2015</t>
  </si>
  <si>
    <t>RCA 06/08/2015</t>
  </si>
  <si>
    <t>RCA 05/11/2015</t>
  </si>
  <si>
    <t>Total 2015</t>
  </si>
  <si>
    <t>RCA 05/05/2016</t>
  </si>
  <si>
    <t>RCA 11/08/2016</t>
  </si>
  <si>
    <t>RCA 09/11/2016</t>
  </si>
  <si>
    <t>RCA 09/03/2017</t>
  </si>
  <si>
    <t>Total 2016</t>
  </si>
  <si>
    <t>RCA 16/03/2017</t>
  </si>
  <si>
    <t>RCA 14/06/2017</t>
  </si>
  <si>
    <t>RCA 20/09/2017</t>
  </si>
  <si>
    <t>AGE 17/11/2017</t>
  </si>
  <si>
    <t>Extraordinary Dividends</t>
  </si>
  <si>
    <t>30.11.2017</t>
  </si>
  <si>
    <t>RCA 22/02/2018</t>
  </si>
  <si>
    <t>Total 2017</t>
  </si>
  <si>
    <t>RCA 21/03/2018</t>
  </si>
  <si>
    <t>AGE 07/05/2018</t>
  </si>
  <si>
    <t>RCA 20/06/2018</t>
  </si>
  <si>
    <t>RCA 19/09/2018</t>
  </si>
  <si>
    <t>RCA 28/02/2019</t>
  </si>
  <si>
    <t>Total 2018</t>
  </si>
  <si>
    <t>RCA 21/03/2019</t>
  </si>
  <si>
    <t>JCP 1Q19</t>
  </si>
  <si>
    <t>RCA 14/06/2019</t>
  </si>
  <si>
    <t>JCP 2Q19</t>
  </si>
  <si>
    <t>RCA 19/09/2019</t>
  </si>
  <si>
    <t>JCP 3T19</t>
  </si>
  <si>
    <t>RCA 19/03/2020</t>
  </si>
  <si>
    <t>JCP 4Q19</t>
  </si>
  <si>
    <t>Total 2019</t>
  </si>
  <si>
    <t>RCA 20/03/2020</t>
  </si>
  <si>
    <t>JCP 1Q20</t>
  </si>
  <si>
    <t>In 60 days after the event date</t>
  </si>
  <si>
    <t>RCA: Board of Directors Meeting</t>
  </si>
  <si>
    <t>AGE: Shareholders' General Meeting</t>
  </si>
  <si>
    <t>AGO: Annual Shareholders' Meeting</t>
  </si>
  <si>
    <t>JCP: Interest on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</si>
</sst>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 #,##0.00_-;_-* \-??_-;_-@_-"/>
    <numFmt numFmtId="165" formatCode="_-* #,##0_-;\-* #,##0_-;_-* \-??_-;_-@_-"/>
    <numFmt numFmtId="166" formatCode="#,##0_ ;\-#,##0\ "/>
    <numFmt numFmtId="167" formatCode="_-* #,##0_-;\-* #,##0_-;_-* \-_-;_-@_-"/>
    <numFmt numFmtId="168" formatCode="_-* #,##0.0_-;\-* #,##0.0_-;_-* \-??_-;_-@_-"/>
    <numFmt numFmtId="169" formatCode="#,##0.0_ ;\-#,##0.0\ "/>
    <numFmt numFmtId="170" formatCode="#,##0.0"/>
    <numFmt numFmtId="171" formatCode="0.0"/>
    <numFmt numFmtId="172" formatCode="d/m/yyyy"/>
    <numFmt numFmtId="173" formatCode="0.00000000"/>
  </numFmts>
  <fonts count="24" x14ac:knownFonts="1">
    <font>
      <sz val="11"/>
      <color rgb="FF000000"/>
      <name val="Calibri"/>
      <family val="2"/>
      <charset val="1"/>
    </font>
    <font>
      <b/>
      <sz val="24"/>
      <color rgb="FF808080"/>
      <name val="Calibri"/>
      <family val="2"/>
      <charset val="1"/>
    </font>
    <font>
      <b/>
      <sz val="11"/>
      <color rgb="FF000000"/>
      <name val="Calibri"/>
      <family val="2"/>
      <charset val="1"/>
    </font>
    <font>
      <b/>
      <sz val="28"/>
      <color rgb="FF2E75B6"/>
      <name val="Calibri"/>
      <family val="2"/>
      <charset val="1"/>
    </font>
    <font>
      <b/>
      <sz val="12"/>
      <color rgb="FFFFFFFF"/>
      <name val="Calibri"/>
      <family val="2"/>
      <charset val="1"/>
    </font>
    <font>
      <b/>
      <sz val="12"/>
      <color rgb="FF000000"/>
      <name val="Calibri"/>
      <family val="2"/>
      <charset val="1"/>
    </font>
    <font>
      <sz val="7.5"/>
      <color rgb="FF000000"/>
      <name val="Calibri"/>
      <family val="2"/>
      <charset val="1"/>
    </font>
    <font>
      <sz val="12"/>
      <color rgb="FF000000"/>
      <name val="Calibri"/>
      <family val="2"/>
      <charset val="1"/>
    </font>
    <font>
      <b/>
      <sz val="12"/>
      <name val="Calibri"/>
      <family val="2"/>
      <charset val="1"/>
    </font>
    <font>
      <sz val="12"/>
      <name val="Calibri"/>
      <family val="2"/>
      <charset val="1"/>
    </font>
    <font>
      <b/>
      <sz val="13"/>
      <color rgb="FF000000"/>
      <name val="Calibri"/>
      <family val="2"/>
      <charset val="1"/>
    </font>
    <font>
      <sz val="13"/>
      <color rgb="FF000000"/>
      <name val="Calibri"/>
      <family val="2"/>
      <charset val="1"/>
    </font>
    <font>
      <b/>
      <sz val="11"/>
      <color rgb="FFF2F2F2"/>
      <name val="Calibri"/>
      <family val="2"/>
      <charset val="1"/>
    </font>
    <font>
      <sz val="11"/>
      <color rgb="FFF2F2F2"/>
      <name val="Calibri"/>
      <family val="2"/>
      <charset val="1"/>
    </font>
    <font>
      <sz val="11"/>
      <name val="Calibri"/>
      <family val="2"/>
      <charset val="1"/>
    </font>
    <font>
      <b/>
      <sz val="11"/>
      <color rgb="FF000000"/>
      <name val="Arial"/>
      <family val="2"/>
      <charset val="1"/>
    </font>
    <font>
      <b/>
      <sz val="9"/>
      <color rgb="FFFFFFFF"/>
      <name val="Arial"/>
      <family val="2"/>
      <charset val="1"/>
    </font>
    <font>
      <b/>
      <sz val="9"/>
      <name val="Arial"/>
      <family val="2"/>
      <charset val="1"/>
    </font>
    <font>
      <sz val="9"/>
      <color rgb="FF000000"/>
      <name val="Calibri"/>
      <family val="2"/>
      <charset val="1"/>
    </font>
    <font>
      <b/>
      <sz val="9"/>
      <color rgb="FF000000"/>
      <name val="Arial"/>
      <family val="2"/>
      <charset val="1"/>
    </font>
    <font>
      <sz val="9"/>
      <color rgb="FF000000"/>
      <name val="Arial"/>
      <family val="2"/>
      <charset val="1"/>
    </font>
    <font>
      <b/>
      <sz val="10"/>
      <color rgb="FF000000"/>
      <name val="Arial"/>
      <family val="2"/>
      <charset val="1"/>
    </font>
    <font>
      <sz val="10"/>
      <color rgb="FF000000"/>
      <name val="Arial"/>
      <family val="2"/>
      <charset val="1"/>
    </font>
    <font>
      <sz val="11"/>
      <color rgb="FF000000"/>
      <name val="Calibri"/>
      <family val="2"/>
      <charset val="1"/>
    </font>
  </fonts>
  <fills count="9">
    <fill>
      <patternFill patternType="none"/>
    </fill>
    <fill>
      <patternFill patternType="gray125"/>
    </fill>
    <fill>
      <patternFill patternType="solid">
        <fgColor rgb="FFFFFFFF"/>
        <bgColor rgb="FFF2F2F2"/>
      </patternFill>
    </fill>
    <fill>
      <patternFill patternType="solid">
        <fgColor rgb="FF2E75B6"/>
        <bgColor rgb="FF0066CC"/>
      </patternFill>
    </fill>
    <fill>
      <patternFill patternType="solid">
        <fgColor rgb="FF9DC3E6"/>
        <bgColor rgb="FFC0C0C0"/>
      </patternFill>
    </fill>
    <fill>
      <patternFill patternType="solid">
        <fgColor rgb="FFF2F2F2"/>
        <bgColor rgb="FFFFFFFF"/>
      </patternFill>
    </fill>
    <fill>
      <patternFill patternType="solid">
        <fgColor theme="0"/>
        <bgColor indexed="64"/>
      </patternFill>
    </fill>
    <fill>
      <patternFill patternType="solid">
        <fgColor theme="0"/>
        <bgColor rgb="FF0066CC"/>
      </patternFill>
    </fill>
    <fill>
      <patternFill patternType="solid">
        <fgColor theme="0"/>
        <bgColor rgb="FFFFFFFF"/>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164" fontId="23" fillId="0" borderId="0" applyBorder="0" applyProtection="0"/>
  </cellStyleXfs>
  <cellXfs count="324">
    <xf numFmtId="0" fontId="0" fillId="0" borderId="0" xfId="0"/>
    <xf numFmtId="0" fontId="2" fillId="0" borderId="0" xfId="0" applyFont="1" applyBorder="1" applyAlignment="1">
      <alignment wrapText="1"/>
    </xf>
    <xf numFmtId="0" fontId="3" fillId="0" borderId="0" xfId="0" applyFont="1" applyBorder="1" applyAlignment="1">
      <alignment horizontal="center" vertical="center" wrapText="1"/>
    </xf>
    <xf numFmtId="0" fontId="2" fillId="0" borderId="2" xfId="0" applyFont="1" applyBorder="1" applyAlignment="1">
      <alignment horizontal="left" wrapText="1"/>
    </xf>
    <xf numFmtId="0" fontId="2" fillId="0" borderId="1" xfId="0" applyFont="1" applyBorder="1" applyAlignment="1">
      <alignment horizontal="left"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xf numFmtId="0" fontId="0" fillId="0" borderId="0" xfId="0" applyAlignment="1">
      <alignment horizontal="right"/>
    </xf>
    <xf numFmtId="0" fontId="2" fillId="2" borderId="0" xfId="0" applyFont="1" applyFill="1" applyAlignment="1">
      <alignment wrapText="1"/>
    </xf>
    <xf numFmtId="0" fontId="2" fillId="2" borderId="0" xfId="0" applyFont="1" applyFill="1" applyAlignment="1">
      <alignment horizontal="right" wrapText="1"/>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3" borderId="0" xfId="0" applyFont="1" applyFill="1" applyAlignment="1">
      <alignment vertical="center"/>
    </xf>
    <xf numFmtId="0" fontId="5" fillId="4" borderId="0" xfId="0" applyFont="1" applyFill="1" applyAlignment="1">
      <alignment horizontal="left"/>
    </xf>
    <xf numFmtId="0" fontId="5" fillId="4" borderId="0" xfId="0" applyFont="1" applyFill="1" applyAlignment="1">
      <alignment horizontal="right"/>
    </xf>
    <xf numFmtId="0" fontId="2" fillId="4" borderId="0" xfId="0" applyFont="1" applyFill="1" applyAlignment="1">
      <alignment horizontal="left" wrapText="1"/>
    </xf>
    <xf numFmtId="0" fontId="0" fillId="4" borderId="0" xfId="0" applyFill="1" applyAlignment="1">
      <alignment horizontal="left"/>
    </xf>
    <xf numFmtId="0" fontId="2" fillId="2" borderId="0" xfId="0" applyFont="1" applyFill="1" applyAlignment="1">
      <alignment horizontal="left"/>
    </xf>
    <xf numFmtId="0" fontId="2" fillId="2" borderId="0" xfId="0" applyFont="1" applyFill="1" applyAlignment="1">
      <alignment horizontal="right"/>
    </xf>
    <xf numFmtId="0" fontId="2" fillId="2" borderId="0" xfId="0" applyFont="1" applyFill="1" applyAlignment="1">
      <alignment horizontal="left" wrapText="1"/>
    </xf>
    <xf numFmtId="0" fontId="0" fillId="2" borderId="0" xfId="0" applyFill="1" applyAlignment="1">
      <alignment horizontal="left"/>
    </xf>
    <xf numFmtId="0" fontId="0" fillId="5" borderId="0" xfId="0" applyFont="1" applyFill="1" applyAlignment="1">
      <alignment horizontal="left" indent="2"/>
    </xf>
    <xf numFmtId="165" fontId="0" fillId="5" borderId="0" xfId="1" applyNumberFormat="1" applyFont="1" applyFill="1" applyBorder="1" applyAlignment="1" applyProtection="1"/>
    <xf numFmtId="165" fontId="0" fillId="5" borderId="0" xfId="1" applyNumberFormat="1" applyFont="1" applyFill="1" applyBorder="1" applyAlignment="1" applyProtection="1">
      <alignment horizontal="right" indent="2"/>
    </xf>
    <xf numFmtId="3" fontId="0" fillId="5" borderId="0" xfId="1" applyNumberFormat="1" applyFont="1" applyFill="1" applyBorder="1" applyAlignment="1" applyProtection="1">
      <alignment horizontal="right" wrapText="1"/>
    </xf>
    <xf numFmtId="3" fontId="0" fillId="5" borderId="0" xfId="0" applyNumberFormat="1" applyFill="1" applyAlignment="1">
      <alignment horizontal="right" wrapText="1"/>
    </xf>
    <xf numFmtId="0" fontId="0" fillId="5" borderId="0" xfId="0" applyFill="1"/>
    <xf numFmtId="0" fontId="0" fillId="0" borderId="0" xfId="0" applyFont="1" applyAlignment="1">
      <alignment horizontal="left" indent="2"/>
    </xf>
    <xf numFmtId="165" fontId="0" fillId="0" borderId="0" xfId="1" applyNumberFormat="1" applyFont="1" applyBorder="1" applyAlignment="1" applyProtection="1"/>
    <xf numFmtId="165" fontId="0" fillId="0" borderId="0" xfId="1" applyNumberFormat="1" applyFont="1" applyBorder="1" applyAlignment="1" applyProtection="1">
      <alignment horizontal="right" indent="2"/>
    </xf>
    <xf numFmtId="3" fontId="0" fillId="0" borderId="0" xfId="1" applyNumberFormat="1" applyFont="1" applyBorder="1" applyAlignment="1" applyProtection="1">
      <alignment horizontal="right" wrapText="1"/>
    </xf>
    <xf numFmtId="3" fontId="0" fillId="0" borderId="0" xfId="0" applyNumberFormat="1" applyAlignment="1">
      <alignment horizontal="right" wrapText="1"/>
    </xf>
    <xf numFmtId="0" fontId="0" fillId="0" borderId="0" xfId="1" applyNumberFormat="1" applyFont="1" applyBorder="1" applyAlignment="1" applyProtection="1">
      <alignment horizontal="right" wrapText="1"/>
    </xf>
    <xf numFmtId="0" fontId="6" fillId="5" borderId="0" xfId="0" applyFont="1" applyFill="1"/>
    <xf numFmtId="165" fontId="6" fillId="5" borderId="0" xfId="1" applyNumberFormat="1" applyFont="1" applyFill="1" applyBorder="1" applyAlignment="1" applyProtection="1">
      <alignment horizontal="right"/>
    </xf>
    <xf numFmtId="165" fontId="6" fillId="5" borderId="0" xfId="1" applyNumberFormat="1" applyFont="1" applyFill="1" applyBorder="1" applyAlignment="1" applyProtection="1"/>
    <xf numFmtId="0" fontId="5" fillId="4" borderId="0" xfId="0" applyFont="1" applyFill="1"/>
    <xf numFmtId="165" fontId="5" fillId="4" borderId="0" xfId="1" applyNumberFormat="1" applyFont="1" applyFill="1" applyBorder="1" applyAlignment="1" applyProtection="1">
      <alignment horizontal="right"/>
    </xf>
    <xf numFmtId="165" fontId="5" fillId="4" borderId="0" xfId="1" applyNumberFormat="1" applyFont="1" applyFill="1" applyBorder="1" applyAlignment="1" applyProtection="1"/>
    <xf numFmtId="3" fontId="5" fillId="4" borderId="0" xfId="0" applyNumberFormat="1" applyFont="1" applyFill="1" applyAlignment="1">
      <alignment horizontal="right" wrapText="1"/>
    </xf>
    <xf numFmtId="0" fontId="7" fillId="4" borderId="0" xfId="0" applyFont="1" applyFill="1"/>
    <xf numFmtId="0" fontId="6" fillId="5" borderId="0" xfId="0" applyFont="1" applyFill="1" applyAlignment="1">
      <alignment horizontal="left" indent="2"/>
    </xf>
    <xf numFmtId="165" fontId="6" fillId="5" borderId="0" xfId="1" applyNumberFormat="1" applyFont="1" applyFill="1" applyBorder="1" applyAlignment="1" applyProtection="1">
      <alignment horizontal="right" indent="2"/>
    </xf>
    <xf numFmtId="166" fontId="0" fillId="0" borderId="0" xfId="1" applyNumberFormat="1" applyFont="1" applyBorder="1" applyAlignment="1" applyProtection="1"/>
    <xf numFmtId="166" fontId="0" fillId="5" borderId="0" xfId="1" applyNumberFormat="1" applyFont="1" applyFill="1" applyBorder="1" applyAlignment="1" applyProtection="1"/>
    <xf numFmtId="0" fontId="2" fillId="0" borderId="0" xfId="0" applyFont="1" applyAlignment="1">
      <alignment horizontal="left" indent="4"/>
    </xf>
    <xf numFmtId="166" fontId="2" fillId="0" borderId="0" xfId="1" applyNumberFormat="1" applyFont="1" applyBorder="1" applyAlignment="1" applyProtection="1"/>
    <xf numFmtId="3" fontId="2" fillId="0" borderId="0" xfId="0" applyNumberFormat="1" applyFont="1" applyAlignment="1">
      <alignment horizontal="right" wrapText="1"/>
    </xf>
    <xf numFmtId="0" fontId="2" fillId="0" borderId="0" xfId="0" applyFont="1"/>
    <xf numFmtId="166" fontId="6" fillId="5" borderId="0" xfId="1" applyNumberFormat="1" applyFont="1" applyFill="1" applyBorder="1" applyAlignment="1" applyProtection="1"/>
    <xf numFmtId="166" fontId="5" fillId="4" borderId="0" xfId="1" applyNumberFormat="1" applyFont="1" applyFill="1" applyBorder="1" applyAlignment="1" applyProtection="1"/>
    <xf numFmtId="0" fontId="6" fillId="0" borderId="0" xfId="0" applyFont="1"/>
    <xf numFmtId="166" fontId="6" fillId="0" borderId="0" xfId="1" applyNumberFormat="1" applyFont="1" applyBorder="1" applyAlignment="1" applyProtection="1"/>
    <xf numFmtId="0" fontId="0" fillId="0" borderId="0" xfId="0" applyFont="1" applyAlignment="1">
      <alignment horizontal="left"/>
    </xf>
    <xf numFmtId="166" fontId="0" fillId="2" borderId="0" xfId="1" applyNumberFormat="1" applyFont="1" applyFill="1" applyBorder="1" applyAlignment="1" applyProtection="1"/>
    <xf numFmtId="3" fontId="0" fillId="2" borderId="0" xfId="0" applyNumberFormat="1" applyFill="1" applyAlignment="1">
      <alignment horizontal="right" wrapText="1"/>
    </xf>
    <xf numFmtId="0" fontId="6" fillId="2" borderId="0" xfId="0" applyFont="1" applyFill="1"/>
    <xf numFmtId="166" fontId="6" fillId="2" borderId="0" xfId="1" applyNumberFormat="1" applyFont="1" applyFill="1" applyBorder="1" applyAlignment="1" applyProtection="1"/>
    <xf numFmtId="0" fontId="6" fillId="2" borderId="0" xfId="0" applyFont="1" applyFill="1" applyAlignment="1">
      <alignment horizontal="right"/>
    </xf>
    <xf numFmtId="0" fontId="5" fillId="4" borderId="0" xfId="0" applyFont="1" applyFill="1" applyAlignment="1">
      <alignment vertical="center"/>
    </xf>
    <xf numFmtId="166" fontId="5" fillId="4" borderId="0" xfId="1" applyNumberFormat="1" applyFont="1" applyFill="1" applyBorder="1" applyAlignment="1" applyProtection="1">
      <alignment vertical="center"/>
    </xf>
    <xf numFmtId="3" fontId="5" fillId="4" borderId="0" xfId="0" applyNumberFormat="1" applyFont="1" applyFill="1" applyAlignment="1">
      <alignment horizontal="right" vertical="center" wrapText="1"/>
    </xf>
    <xf numFmtId="0" fontId="7" fillId="4" borderId="0" xfId="0" applyFont="1" applyFill="1" applyAlignment="1">
      <alignment vertical="center"/>
    </xf>
    <xf numFmtId="0" fontId="5" fillId="2" borderId="0" xfId="0" applyFont="1" applyFill="1" applyAlignment="1">
      <alignment vertical="center"/>
    </xf>
    <xf numFmtId="166" fontId="5" fillId="2" borderId="0" xfId="1" applyNumberFormat="1" applyFont="1" applyFill="1" applyBorder="1" applyAlignment="1" applyProtection="1">
      <alignment vertical="center"/>
    </xf>
    <xf numFmtId="3" fontId="5" fillId="2" borderId="0" xfId="0" applyNumberFormat="1" applyFont="1" applyFill="1" applyAlignment="1">
      <alignment horizontal="right" vertical="center" wrapText="1"/>
    </xf>
    <xf numFmtId="0" fontId="7" fillId="2" borderId="0" xfId="0" applyFont="1" applyFill="1" applyAlignment="1">
      <alignment vertical="center"/>
    </xf>
    <xf numFmtId="0" fontId="5" fillId="4" borderId="0" xfId="0" applyFont="1" applyFill="1" applyAlignment="1"/>
    <xf numFmtId="166" fontId="5" fillId="4" borderId="0" xfId="1" applyNumberFormat="1" applyFont="1" applyFill="1" applyBorder="1" applyAlignment="1" applyProtection="1">
      <alignment horizontal="right"/>
    </xf>
    <xf numFmtId="0" fontId="7" fillId="4" borderId="0" xfId="0" applyFont="1" applyFill="1" applyAlignment="1">
      <alignment horizontal="center"/>
    </xf>
    <xf numFmtId="0" fontId="5" fillId="2" borderId="0" xfId="0" applyFont="1" applyFill="1" applyAlignment="1"/>
    <xf numFmtId="166" fontId="5" fillId="2" borderId="0" xfId="1" applyNumberFormat="1" applyFont="1" applyFill="1" applyBorder="1" applyAlignment="1" applyProtection="1">
      <alignment horizontal="center"/>
    </xf>
    <xf numFmtId="3" fontId="5" fillId="2" borderId="0" xfId="0" applyNumberFormat="1" applyFont="1" applyFill="1" applyAlignment="1">
      <alignment horizontal="center" wrapText="1"/>
    </xf>
    <xf numFmtId="0" fontId="7" fillId="2" borderId="0" xfId="0" applyFont="1" applyFill="1" applyAlignment="1">
      <alignment horizontal="center"/>
    </xf>
    <xf numFmtId="0" fontId="6" fillId="0" borderId="0" xfId="0" applyFont="1" applyAlignment="1">
      <alignment horizontal="right"/>
    </xf>
    <xf numFmtId="0" fontId="8" fillId="5" borderId="0" xfId="0" applyFont="1" applyFill="1"/>
    <xf numFmtId="0" fontId="8" fillId="5" borderId="0" xfId="0" applyFont="1" applyFill="1" applyAlignment="1">
      <alignment horizontal="right"/>
    </xf>
    <xf numFmtId="166" fontId="8" fillId="5" borderId="0" xfId="1" applyNumberFormat="1" applyFont="1" applyFill="1" applyBorder="1" applyAlignment="1" applyProtection="1"/>
    <xf numFmtId="3" fontId="8" fillId="5" borderId="0" xfId="0" applyNumberFormat="1" applyFont="1" applyFill="1" applyAlignment="1">
      <alignment horizontal="right" wrapText="1"/>
    </xf>
    <xf numFmtId="0" fontId="9" fillId="5" borderId="0" xfId="0" applyFont="1" applyFill="1"/>
    <xf numFmtId="0" fontId="2" fillId="2" borderId="0" xfId="0" applyFont="1" applyFill="1"/>
    <xf numFmtId="166" fontId="2" fillId="2" borderId="0" xfId="1" applyNumberFormat="1" applyFont="1" applyFill="1" applyBorder="1" applyAlignment="1" applyProtection="1"/>
    <xf numFmtId="3" fontId="2" fillId="2" borderId="0" xfId="0" applyNumberFormat="1" applyFont="1" applyFill="1" applyAlignment="1">
      <alignment horizontal="right" wrapText="1"/>
    </xf>
    <xf numFmtId="0" fontId="6" fillId="0" borderId="0" xfId="0" applyFont="1" applyAlignment="1">
      <alignment horizontal="left" indent="2"/>
    </xf>
    <xf numFmtId="3" fontId="5" fillId="4" borderId="0" xfId="0" applyNumberFormat="1" applyFont="1" applyFill="1" applyAlignment="1">
      <alignment wrapText="1"/>
    </xf>
    <xf numFmtId="0" fontId="7" fillId="4" borderId="0" xfId="0" applyFont="1" applyFill="1" applyAlignment="1"/>
    <xf numFmtId="166" fontId="5" fillId="2" borderId="0" xfId="1" applyNumberFormat="1" applyFont="1" applyFill="1" applyBorder="1" applyAlignment="1" applyProtection="1"/>
    <xf numFmtId="3" fontId="5" fillId="2" borderId="0" xfId="0" applyNumberFormat="1" applyFont="1" applyFill="1" applyAlignment="1">
      <alignment wrapText="1"/>
    </xf>
    <xf numFmtId="0" fontId="7" fillId="2" borderId="0" xfId="0" applyFont="1" applyFill="1" applyAlignment="1"/>
    <xf numFmtId="0" fontId="5" fillId="5" borderId="0" xfId="0" applyFont="1" applyFill="1"/>
    <xf numFmtId="166" fontId="5" fillId="5" borderId="0" xfId="1" applyNumberFormat="1" applyFont="1" applyFill="1" applyBorder="1" applyAlignment="1" applyProtection="1"/>
    <xf numFmtId="3" fontId="5" fillId="5" borderId="0" xfId="0" applyNumberFormat="1" applyFont="1" applyFill="1" applyAlignment="1">
      <alignment horizontal="right" wrapText="1"/>
    </xf>
    <xf numFmtId="0" fontId="7" fillId="5" borderId="0" xfId="0" applyFont="1" applyFill="1"/>
    <xf numFmtId="0" fontId="5" fillId="2" borderId="0" xfId="0" applyFont="1" applyFill="1"/>
    <xf numFmtId="0" fontId="5" fillId="2" borderId="0" xfId="0" applyFont="1" applyFill="1" applyAlignment="1">
      <alignment horizontal="right"/>
    </xf>
    <xf numFmtId="3" fontId="5" fillId="2" borderId="0" xfId="0" applyNumberFormat="1" applyFont="1" applyFill="1" applyAlignment="1">
      <alignment horizontal="right" wrapText="1"/>
    </xf>
    <xf numFmtId="0" fontId="7" fillId="2" borderId="0" xfId="0" applyFont="1" applyFill="1"/>
    <xf numFmtId="166" fontId="5" fillId="4" borderId="0" xfId="0" applyNumberFormat="1" applyFont="1" applyFill="1"/>
    <xf numFmtId="0" fontId="2" fillId="4" borderId="0" xfId="0" applyFont="1" applyFill="1"/>
    <xf numFmtId="166" fontId="2" fillId="4" borderId="0" xfId="0" applyNumberFormat="1" applyFont="1" applyFill="1"/>
    <xf numFmtId="165" fontId="2" fillId="4" borderId="0" xfId="1" applyNumberFormat="1" applyFont="1" applyFill="1" applyBorder="1" applyAlignment="1" applyProtection="1"/>
    <xf numFmtId="3" fontId="2" fillId="4" borderId="0" xfId="0" applyNumberFormat="1" applyFont="1" applyFill="1" applyAlignment="1">
      <alignment horizontal="right" wrapText="1"/>
    </xf>
    <xf numFmtId="0" fontId="0" fillId="4" borderId="0" xfId="0" applyFill="1"/>
    <xf numFmtId="0" fontId="0" fillId="0" borderId="0" xfId="0" applyAlignment="1">
      <alignment wrapText="1"/>
    </xf>
    <xf numFmtId="0" fontId="0" fillId="0" borderId="0" xfId="0" applyAlignment="1">
      <alignment horizontal="right" wrapText="1"/>
    </xf>
    <xf numFmtId="165" fontId="0" fillId="0" borderId="0" xfId="0" applyNumberFormat="1" applyAlignment="1">
      <alignment wrapText="1"/>
    </xf>
    <xf numFmtId="0" fontId="2" fillId="0" borderId="0" xfId="0" applyFont="1" applyAlignment="1">
      <alignment wrapText="1"/>
    </xf>
    <xf numFmtId="0" fontId="2" fillId="0" borderId="0" xfId="0" applyFont="1" applyAlignment="1">
      <alignment horizontal="right" wrapText="1"/>
    </xf>
    <xf numFmtId="0" fontId="4" fillId="3" borderId="0" xfId="0" applyFont="1" applyFill="1"/>
    <xf numFmtId="0" fontId="4" fillId="3" borderId="0" xfId="0" applyFont="1" applyFill="1" applyAlignment="1">
      <alignment horizontal="right"/>
    </xf>
    <xf numFmtId="0" fontId="5" fillId="4" borderId="0" xfId="0" applyFont="1" applyFill="1" applyAlignment="1">
      <alignment horizontal="right" wrapText="1"/>
    </xf>
    <xf numFmtId="0" fontId="2" fillId="5" borderId="0" xfId="0" applyFont="1" applyFill="1"/>
    <xf numFmtId="0" fontId="2" fillId="5" borderId="0" xfId="0" applyFont="1" applyFill="1" applyAlignment="1">
      <alignment horizontal="right"/>
    </xf>
    <xf numFmtId="0" fontId="2" fillId="5" borderId="0" xfId="0" applyFont="1" applyFill="1" applyAlignment="1">
      <alignment horizontal="right" wrapText="1"/>
    </xf>
    <xf numFmtId="3" fontId="0" fillId="0" borderId="0" xfId="0" applyNumberFormat="1"/>
    <xf numFmtId="3" fontId="0" fillId="5" borderId="0" xfId="0" applyNumberFormat="1" applyFill="1"/>
    <xf numFmtId="3" fontId="5" fillId="4" borderId="0" xfId="1" applyNumberFormat="1" applyFont="1" applyFill="1" applyBorder="1" applyAlignment="1" applyProtection="1">
      <alignment horizontal="right"/>
    </xf>
    <xf numFmtId="3" fontId="7" fillId="4" borderId="0" xfId="0" applyNumberFormat="1" applyFont="1" applyFill="1"/>
    <xf numFmtId="3" fontId="2" fillId="5" borderId="0" xfId="0" applyNumberFormat="1" applyFont="1" applyFill="1" applyAlignment="1">
      <alignment horizontal="right"/>
    </xf>
    <xf numFmtId="3" fontId="2" fillId="5" borderId="0" xfId="0" applyNumberFormat="1" applyFont="1" applyFill="1" applyAlignment="1">
      <alignment horizontal="right" wrapText="1"/>
    </xf>
    <xf numFmtId="0" fontId="0" fillId="5" borderId="0" xfId="0" applyFont="1" applyFill="1" applyAlignment="1"/>
    <xf numFmtId="0" fontId="0" fillId="0" borderId="0" xfId="0" applyFont="1" applyAlignment="1"/>
    <xf numFmtId="3" fontId="5" fillId="4" borderId="0" xfId="0" applyNumberFormat="1" applyFont="1" applyFill="1" applyAlignment="1">
      <alignment horizontal="right" vertical="center"/>
    </xf>
    <xf numFmtId="3" fontId="2" fillId="0" borderId="0" xfId="0" applyNumberFormat="1" applyFont="1" applyAlignment="1">
      <alignment horizontal="right"/>
    </xf>
    <xf numFmtId="3" fontId="0" fillId="0" borderId="0" xfId="0" applyNumberFormat="1" applyAlignment="1">
      <alignment horizontal="right"/>
    </xf>
    <xf numFmtId="3" fontId="0" fillId="5" borderId="0" xfId="0" applyNumberFormat="1" applyFill="1" applyAlignment="1">
      <alignment horizontal="right"/>
    </xf>
    <xf numFmtId="3" fontId="5" fillId="4" borderId="0" xfId="0" applyNumberFormat="1" applyFont="1" applyFill="1" applyAlignment="1">
      <alignment horizontal="right"/>
    </xf>
    <xf numFmtId="3" fontId="5" fillId="5" borderId="0" xfId="0" applyNumberFormat="1" applyFont="1" applyFill="1" applyAlignment="1">
      <alignment horizontal="right"/>
    </xf>
    <xf numFmtId="0" fontId="5" fillId="5" borderId="0" xfId="0" applyFont="1" applyFill="1" applyAlignment="1">
      <alignment vertical="center"/>
    </xf>
    <xf numFmtId="3" fontId="5" fillId="5" borderId="0" xfId="0" applyNumberFormat="1" applyFont="1" applyFill="1" applyAlignment="1">
      <alignment horizontal="right" vertical="center"/>
    </xf>
    <xf numFmtId="3" fontId="5" fillId="5" borderId="0" xfId="0" applyNumberFormat="1" applyFont="1" applyFill="1" applyAlignment="1">
      <alignment horizontal="right" vertical="center" wrapText="1"/>
    </xf>
    <xf numFmtId="0" fontId="7" fillId="5" borderId="0" xfId="0" applyFont="1" applyFill="1" applyAlignment="1">
      <alignment vertical="center"/>
    </xf>
    <xf numFmtId="3" fontId="0" fillId="2" borderId="0" xfId="0" applyNumberFormat="1" applyFill="1" applyAlignment="1">
      <alignment horizontal="right"/>
    </xf>
    <xf numFmtId="0" fontId="10" fillId="4" borderId="0" xfId="0" applyFont="1" applyFill="1"/>
    <xf numFmtId="3" fontId="10" fillId="4" borderId="0" xfId="0" applyNumberFormat="1" applyFont="1" applyFill="1" applyAlignment="1">
      <alignment horizontal="right"/>
    </xf>
    <xf numFmtId="0" fontId="11" fillId="4" borderId="0" xfId="0" applyFont="1" applyFill="1"/>
    <xf numFmtId="0" fontId="0" fillId="0" borderId="0" xfId="0"/>
    <xf numFmtId="0" fontId="0" fillId="0" borderId="0" xfId="0" applyAlignment="1"/>
    <xf numFmtId="0" fontId="4" fillId="0" borderId="0" xfId="0" applyFont="1" applyAlignment="1">
      <alignment vertical="center"/>
    </xf>
    <xf numFmtId="0" fontId="2" fillId="4" borderId="0" xfId="0" applyFont="1" applyFill="1" applyAlignment="1"/>
    <xf numFmtId="0" fontId="2" fillId="4" borderId="0" xfId="0" applyFont="1" applyFill="1" applyAlignment="1">
      <alignment horizontal="right" wrapText="1"/>
    </xf>
    <xf numFmtId="0" fontId="2" fillId="5" borderId="0" xfId="0" applyFont="1" applyFill="1" applyAlignment="1"/>
    <xf numFmtId="3" fontId="0" fillId="0" borderId="0" xfId="0" applyNumberFormat="1" applyFont="1" applyAlignment="1">
      <alignment horizontal="left" indent="7"/>
    </xf>
    <xf numFmtId="3" fontId="0" fillId="0" borderId="0" xfId="0" applyNumberFormat="1" applyAlignment="1"/>
    <xf numFmtId="3" fontId="0" fillId="5" borderId="0" xfId="0" applyNumberFormat="1" applyFont="1" applyFill="1" applyAlignment="1">
      <alignment horizontal="left" indent="7"/>
    </xf>
    <xf numFmtId="3" fontId="0" fillId="5" borderId="0" xfId="0" applyNumberFormat="1" applyFill="1" applyAlignment="1"/>
    <xf numFmtId="3" fontId="0" fillId="2" borderId="0" xfId="0" applyNumberFormat="1" applyFont="1" applyFill="1" applyAlignment="1">
      <alignment horizontal="left" indent="7"/>
    </xf>
    <xf numFmtId="3" fontId="0" fillId="2" borderId="0" xfId="0" applyNumberFormat="1" applyFill="1" applyAlignment="1"/>
    <xf numFmtId="3" fontId="0" fillId="0" borderId="0" xfId="0" applyNumberFormat="1" applyFont="1" applyAlignment="1">
      <alignment horizontal="left" indent="9"/>
    </xf>
    <xf numFmtId="3" fontId="0" fillId="5" borderId="0" xfId="0" applyNumberFormat="1" applyFont="1" applyFill="1" applyAlignment="1">
      <alignment horizontal="left" indent="9"/>
    </xf>
    <xf numFmtId="3" fontId="5" fillId="4" borderId="0" xfId="0" applyNumberFormat="1" applyFont="1" applyFill="1" applyAlignment="1"/>
    <xf numFmtId="0" fontId="7" fillId="0" borderId="0" xfId="0" applyFont="1"/>
    <xf numFmtId="3" fontId="6" fillId="0" borderId="0" xfId="0" applyNumberFormat="1" applyFont="1" applyAlignment="1">
      <alignment horizontal="left" indent="4"/>
    </xf>
    <xf numFmtId="3" fontId="6" fillId="0" borderId="0" xfId="0" applyNumberFormat="1" applyFont="1" applyAlignment="1"/>
    <xf numFmtId="3" fontId="5" fillId="5" borderId="0" xfId="0" applyNumberFormat="1" applyFont="1" applyFill="1" applyAlignment="1">
      <alignment horizontal="left" indent="4"/>
    </xf>
    <xf numFmtId="3" fontId="5" fillId="5" borderId="0" xfId="0" applyNumberFormat="1" applyFont="1" applyFill="1" applyAlignment="1"/>
    <xf numFmtId="167" fontId="0" fillId="2" borderId="0" xfId="0" applyNumberFormat="1" applyFont="1" applyFill="1" applyAlignment="1">
      <alignment horizontal="right"/>
    </xf>
    <xf numFmtId="167" fontId="0" fillId="5" borderId="0" xfId="0" applyNumberFormat="1" applyFont="1" applyFill="1" applyAlignment="1">
      <alignment horizontal="right"/>
    </xf>
    <xf numFmtId="3" fontId="10" fillId="4" borderId="0" xfId="0" applyNumberFormat="1" applyFont="1" applyFill="1" applyAlignment="1"/>
    <xf numFmtId="0" fontId="11" fillId="0" borderId="0" xfId="0" applyFont="1"/>
    <xf numFmtId="3" fontId="6" fillId="0" borderId="0" xfId="0" applyNumberFormat="1" applyFont="1"/>
    <xf numFmtId="3" fontId="5" fillId="4" borderId="0" xfId="0" applyNumberFormat="1" applyFont="1" applyFill="1" applyAlignment="1">
      <alignment horizontal="left"/>
    </xf>
    <xf numFmtId="3" fontId="2" fillId="4" borderId="0" xfId="0" applyNumberFormat="1" applyFont="1" applyFill="1" applyAlignment="1"/>
    <xf numFmtId="3" fontId="12" fillId="5" borderId="0" xfId="0" applyNumberFormat="1" applyFont="1" applyFill="1" applyAlignment="1">
      <alignment horizontal="left" indent="2"/>
    </xf>
    <xf numFmtId="3" fontId="12" fillId="5" borderId="0" xfId="0" applyNumberFormat="1" applyFont="1" applyFill="1" applyAlignment="1"/>
    <xf numFmtId="3" fontId="12" fillId="5" borderId="0" xfId="0" applyNumberFormat="1" applyFont="1" applyFill="1" applyAlignment="1">
      <alignment horizontal="right" wrapText="1"/>
    </xf>
    <xf numFmtId="0" fontId="13" fillId="5" borderId="0" xfId="0" applyFont="1" applyFill="1"/>
    <xf numFmtId="0" fontId="13" fillId="0" borderId="0" xfId="0" applyFont="1"/>
    <xf numFmtId="3" fontId="0" fillId="0" borderId="0" xfId="0" applyNumberFormat="1" applyFont="1" applyAlignment="1">
      <alignment horizontal="left" indent="4"/>
    </xf>
    <xf numFmtId="3" fontId="0" fillId="5" borderId="0" xfId="0" applyNumberFormat="1" applyFont="1" applyFill="1" applyAlignment="1">
      <alignment horizontal="left" indent="4"/>
    </xf>
    <xf numFmtId="3" fontId="2" fillId="4" borderId="0" xfId="0" applyNumberFormat="1" applyFont="1" applyFill="1" applyAlignment="1">
      <alignment wrapText="1"/>
    </xf>
    <xf numFmtId="0" fontId="0" fillId="4" borderId="0" xfId="0" applyFill="1" applyAlignment="1"/>
    <xf numFmtId="3" fontId="6" fillId="0" borderId="0" xfId="0" applyNumberFormat="1" applyFont="1" applyAlignment="1">
      <alignment horizontal="left" indent="2"/>
    </xf>
    <xf numFmtId="3" fontId="2" fillId="5" borderId="0" xfId="0" applyNumberFormat="1" applyFont="1" applyFill="1" applyAlignment="1">
      <alignment horizontal="left" indent="2"/>
    </xf>
    <xf numFmtId="3" fontId="2" fillId="5" borderId="0" xfId="0" applyNumberFormat="1" applyFont="1" applyFill="1" applyAlignment="1"/>
    <xf numFmtId="3" fontId="10" fillId="0" borderId="0" xfId="0" applyNumberFormat="1" applyFont="1" applyAlignment="1"/>
    <xf numFmtId="3" fontId="2" fillId="4" borderId="0" xfId="0" applyNumberFormat="1" applyFont="1" applyFill="1"/>
    <xf numFmtId="0" fontId="2" fillId="0" borderId="3" xfId="0" applyFont="1" applyBorder="1" applyAlignment="1"/>
    <xf numFmtId="0" fontId="2" fillId="0" borderId="4" xfId="0" applyFont="1" applyBorder="1" applyAlignment="1"/>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xf numFmtId="0" fontId="2" fillId="0" borderId="0" xfId="0" applyFont="1" applyBorder="1" applyAlignment="1"/>
    <xf numFmtId="0" fontId="2" fillId="0" borderId="0" xfId="0" applyFont="1" applyBorder="1" applyAlignment="1">
      <alignment wrapText="1"/>
    </xf>
    <xf numFmtId="0" fontId="2" fillId="0" borderId="7" xfId="0" applyFont="1" applyBorder="1" applyAlignment="1">
      <alignment wrapText="1"/>
    </xf>
    <xf numFmtId="0" fontId="2" fillId="0" borderId="8" xfId="0" applyFont="1" applyBorder="1" applyAlignment="1"/>
    <xf numFmtId="0" fontId="2" fillId="0" borderId="9" xfId="0" applyFont="1" applyBorder="1" applyAlignment="1"/>
    <xf numFmtId="0" fontId="2" fillId="0" borderId="9" xfId="0" applyFont="1" applyBorder="1" applyAlignment="1">
      <alignment wrapText="1"/>
    </xf>
    <xf numFmtId="0" fontId="2" fillId="0" borderId="10" xfId="0" applyFont="1" applyBorder="1" applyAlignment="1">
      <alignment wrapText="1"/>
    </xf>
    <xf numFmtId="0" fontId="4" fillId="2" borderId="0" xfId="0" applyFont="1" applyFill="1"/>
    <xf numFmtId="0" fontId="4" fillId="0" borderId="0" xfId="0" applyFont="1"/>
    <xf numFmtId="0" fontId="4" fillId="4" borderId="0" xfId="0" applyFont="1" applyFill="1"/>
    <xf numFmtId="0" fontId="4" fillId="4" borderId="0" xfId="0" applyFont="1" applyFill="1" applyAlignment="1">
      <alignment horizontal="right"/>
    </xf>
    <xf numFmtId="0" fontId="4" fillId="2" borderId="0" xfId="0" applyFont="1" applyFill="1" applyAlignment="1">
      <alignment horizontal="right"/>
    </xf>
    <xf numFmtId="168" fontId="0" fillId="5" borderId="0" xfId="1" applyNumberFormat="1" applyFont="1" applyFill="1" applyBorder="1" applyAlignment="1" applyProtection="1">
      <alignment horizontal="right"/>
    </xf>
    <xf numFmtId="168" fontId="0" fillId="5" borderId="0" xfId="1" applyNumberFormat="1" applyFont="1" applyFill="1" applyBorder="1" applyAlignment="1" applyProtection="1">
      <alignment horizontal="right" indent="2"/>
    </xf>
    <xf numFmtId="168" fontId="0" fillId="0" borderId="0" xfId="1" applyNumberFormat="1" applyFont="1" applyBorder="1" applyAlignment="1" applyProtection="1">
      <alignment horizontal="right"/>
    </xf>
    <xf numFmtId="169" fontId="0" fillId="5" borderId="0" xfId="1" applyNumberFormat="1" applyFont="1" applyFill="1" applyBorder="1" applyAlignment="1" applyProtection="1">
      <alignment horizontal="right"/>
    </xf>
    <xf numFmtId="168" fontId="0" fillId="2" borderId="0" xfId="1" applyNumberFormat="1" applyFont="1" applyFill="1" applyBorder="1" applyAlignment="1" applyProtection="1">
      <alignment horizontal="right"/>
    </xf>
    <xf numFmtId="168" fontId="0" fillId="2" borderId="0" xfId="1" applyNumberFormat="1" applyFont="1" applyFill="1" applyBorder="1" applyAlignment="1" applyProtection="1">
      <alignment horizontal="right" wrapText="1"/>
    </xf>
    <xf numFmtId="168" fontId="5" fillId="4" borderId="0" xfId="1" applyNumberFormat="1" applyFont="1" applyFill="1" applyBorder="1" applyAlignment="1" applyProtection="1">
      <alignment horizontal="right"/>
    </xf>
    <xf numFmtId="168" fontId="5" fillId="4" borderId="0" xfId="1" applyNumberFormat="1" applyFont="1" applyFill="1" applyBorder="1" applyAlignment="1" applyProtection="1">
      <alignment horizontal="right" wrapText="1"/>
    </xf>
    <xf numFmtId="168" fontId="2" fillId="0" borderId="0" xfId="1" applyNumberFormat="1" applyFont="1" applyBorder="1" applyAlignment="1" applyProtection="1">
      <alignment horizontal="right"/>
    </xf>
    <xf numFmtId="168" fontId="2" fillId="0" borderId="0" xfId="1" applyNumberFormat="1" applyFont="1" applyBorder="1" applyAlignment="1" applyProtection="1">
      <alignment horizontal="right" wrapText="1"/>
    </xf>
    <xf numFmtId="168" fontId="0" fillId="5" borderId="0" xfId="1" applyNumberFormat="1" applyFont="1" applyFill="1" applyBorder="1" applyAlignment="1" applyProtection="1">
      <alignment horizontal="right" wrapText="1"/>
    </xf>
    <xf numFmtId="168" fontId="0" fillId="0" borderId="0" xfId="1" applyNumberFormat="1" applyFont="1" applyBorder="1" applyAlignment="1" applyProtection="1">
      <alignment horizontal="right" wrapText="1"/>
    </xf>
    <xf numFmtId="169" fontId="0" fillId="0" borderId="0" xfId="1" applyNumberFormat="1" applyFont="1" applyBorder="1" applyAlignment="1" applyProtection="1">
      <alignment horizontal="right" wrapText="1"/>
    </xf>
    <xf numFmtId="0" fontId="14" fillId="5" borderId="0" xfId="0" applyFont="1" applyFill="1" applyAlignment="1"/>
    <xf numFmtId="168" fontId="14" fillId="5" borderId="0" xfId="1" applyNumberFormat="1" applyFont="1" applyFill="1" applyBorder="1" applyAlignment="1" applyProtection="1">
      <alignment horizontal="right" wrapText="1"/>
    </xf>
    <xf numFmtId="0" fontId="14" fillId="2" borderId="0" xfId="0" applyFont="1" applyFill="1"/>
    <xf numFmtId="0" fontId="14" fillId="0" borderId="0" xfId="0" applyFont="1"/>
    <xf numFmtId="1" fontId="14" fillId="5" borderId="0" xfId="0" applyNumberFormat="1" applyFont="1" applyFill="1" applyAlignment="1"/>
    <xf numFmtId="1" fontId="14" fillId="5" borderId="0" xfId="1" applyNumberFormat="1" applyFont="1" applyFill="1" applyBorder="1" applyAlignment="1" applyProtection="1">
      <alignment horizontal="right" wrapText="1"/>
    </xf>
    <xf numFmtId="1" fontId="0" fillId="0" borderId="0" xfId="0" applyNumberFormat="1" applyAlignment="1"/>
    <xf numFmtId="1" fontId="0" fillId="0" borderId="0" xfId="1" applyNumberFormat="1" applyFont="1" applyBorder="1" applyAlignment="1" applyProtection="1">
      <alignment horizontal="right" wrapText="1"/>
    </xf>
    <xf numFmtId="1" fontId="5" fillId="4" borderId="0" xfId="0" applyNumberFormat="1" applyFont="1" applyFill="1"/>
    <xf numFmtId="1" fontId="5" fillId="4" borderId="0" xfId="1" applyNumberFormat="1" applyFont="1" applyFill="1" applyBorder="1" applyAlignment="1" applyProtection="1">
      <alignment horizontal="right"/>
    </xf>
    <xf numFmtId="1" fontId="5" fillId="4" borderId="0" xfId="1" applyNumberFormat="1" applyFont="1" applyFill="1" applyBorder="1" applyAlignment="1" applyProtection="1">
      <alignment horizontal="right" wrapText="1"/>
    </xf>
    <xf numFmtId="0" fontId="14" fillId="2" borderId="0" xfId="0" applyFont="1" applyFill="1" applyAlignment="1"/>
    <xf numFmtId="1" fontId="14" fillId="2" borderId="0" xfId="0" applyNumberFormat="1" applyFont="1" applyFill="1" applyAlignment="1"/>
    <xf numFmtId="1" fontId="14" fillId="2" borderId="0" xfId="1" applyNumberFormat="1" applyFont="1" applyFill="1" applyBorder="1" applyAlignment="1" applyProtection="1">
      <alignment horizontal="right" wrapText="1"/>
    </xf>
    <xf numFmtId="1" fontId="0" fillId="0" borderId="0" xfId="0" applyNumberFormat="1"/>
    <xf numFmtId="165" fontId="0" fillId="0" borderId="0" xfId="1" applyNumberFormat="1" applyFont="1" applyBorder="1" applyAlignment="1" applyProtection="1">
      <alignment horizontal="right"/>
    </xf>
    <xf numFmtId="165" fontId="0" fillId="5" borderId="0" xfId="1" applyNumberFormat="1" applyFont="1" applyFill="1" applyBorder="1" applyAlignment="1" applyProtection="1">
      <alignment horizontal="right"/>
    </xf>
    <xf numFmtId="165" fontId="6" fillId="0" borderId="0" xfId="1" applyNumberFormat="1" applyFont="1" applyBorder="1" applyAlignment="1" applyProtection="1">
      <alignment horizontal="right"/>
    </xf>
    <xf numFmtId="0" fontId="0" fillId="5" borderId="0" xfId="0" applyFill="1" applyAlignment="1">
      <alignment horizontal="right" wrapText="1"/>
    </xf>
    <xf numFmtId="0" fontId="0" fillId="0" borderId="0" xfId="0" applyAlignment="1">
      <alignment horizontal="right" wrapText="1"/>
    </xf>
    <xf numFmtId="0" fontId="6" fillId="0" borderId="0" xfId="0" applyFont="1" applyAlignment="1"/>
    <xf numFmtId="2" fontId="0" fillId="5" borderId="0" xfId="0" applyNumberFormat="1" applyFill="1" applyAlignment="1">
      <alignment horizontal="right"/>
    </xf>
    <xf numFmtId="2" fontId="0" fillId="5" borderId="0" xfId="0" applyNumberFormat="1" applyFill="1" applyAlignment="1">
      <alignment horizontal="right" wrapText="1"/>
    </xf>
    <xf numFmtId="2" fontId="0" fillId="0" borderId="0" xfId="0" applyNumberFormat="1" applyAlignment="1">
      <alignment horizontal="right"/>
    </xf>
    <xf numFmtId="2" fontId="0" fillId="0" borderId="0" xfId="0" applyNumberFormat="1" applyAlignment="1">
      <alignment horizontal="right" wrapText="1"/>
    </xf>
    <xf numFmtId="0" fontId="0" fillId="5" borderId="0" xfId="0" applyFill="1" applyAlignment="1">
      <alignment horizontal="right"/>
    </xf>
    <xf numFmtId="0" fontId="2" fillId="0" borderId="0" xfId="0" applyFont="1" applyBorder="1" applyAlignment="1">
      <alignment horizontal="left"/>
    </xf>
    <xf numFmtId="0" fontId="0" fillId="0" borderId="0" xfId="0" applyAlignment="1">
      <alignment horizontal="center"/>
    </xf>
    <xf numFmtId="0" fontId="4" fillId="3" borderId="0" xfId="0" applyFont="1" applyFill="1" applyAlignment="1">
      <alignment horizontal="center"/>
    </xf>
    <xf numFmtId="0" fontId="5" fillId="4" borderId="0" xfId="0" applyFont="1" applyFill="1" applyAlignment="1">
      <alignment horizontal="center"/>
    </xf>
    <xf numFmtId="0" fontId="5" fillId="4" borderId="0" xfId="0" applyFont="1" applyFill="1" applyAlignment="1">
      <alignment horizontal="center" wrapText="1"/>
    </xf>
    <xf numFmtId="0" fontId="5" fillId="5" borderId="0" xfId="0" applyFont="1" applyFill="1" applyAlignment="1"/>
    <xf numFmtId="0" fontId="5" fillId="5" borderId="0" xfId="0" applyFont="1" applyFill="1" applyAlignment="1">
      <alignment horizontal="right"/>
    </xf>
    <xf numFmtId="0" fontId="5" fillId="5" borderId="0" xfId="0" applyFont="1" applyFill="1" applyAlignment="1">
      <alignment horizontal="center"/>
    </xf>
    <xf numFmtId="0" fontId="5" fillId="5" borderId="0" xfId="0" applyFont="1" applyFill="1" applyAlignment="1">
      <alignment horizontal="center" wrapText="1"/>
    </xf>
    <xf numFmtId="0" fontId="7" fillId="5" borderId="0" xfId="0" applyFont="1" applyFill="1" applyAlignment="1"/>
    <xf numFmtId="165" fontId="0" fillId="2" borderId="0" xfId="1" applyNumberFormat="1" applyFont="1" applyFill="1" applyBorder="1" applyAlignment="1" applyProtection="1">
      <alignment horizontal="right"/>
    </xf>
    <xf numFmtId="0" fontId="0" fillId="2" borderId="0" xfId="0" applyFont="1" applyFill="1" applyAlignment="1">
      <alignment horizontal="right" wrapText="1"/>
    </xf>
    <xf numFmtId="0" fontId="0" fillId="2" borderId="0" xfId="0" applyFill="1" applyAlignment="1"/>
    <xf numFmtId="0" fontId="2" fillId="0" borderId="0" xfId="0" applyFont="1" applyAlignment="1">
      <alignment horizontal="right" indent="4"/>
    </xf>
    <xf numFmtId="0" fontId="15" fillId="2" borderId="0" xfId="0" applyFont="1" applyFill="1" applyAlignment="1">
      <alignment horizontal="right"/>
    </xf>
    <xf numFmtId="165" fontId="15" fillId="2" borderId="0" xfId="1" applyNumberFormat="1" applyFont="1" applyFill="1" applyBorder="1" applyAlignment="1" applyProtection="1">
      <alignment horizontal="right"/>
    </xf>
    <xf numFmtId="3" fontId="15" fillId="2" borderId="0" xfId="0" applyNumberFormat="1" applyFont="1" applyFill="1" applyAlignment="1">
      <alignment horizontal="right"/>
    </xf>
    <xf numFmtId="3" fontId="15" fillId="2" borderId="0" xfId="0" applyNumberFormat="1" applyFont="1" applyFill="1" applyAlignment="1">
      <alignment horizontal="right" wrapText="1"/>
    </xf>
    <xf numFmtId="0" fontId="15" fillId="2" borderId="0" xfId="0" applyFont="1" applyFill="1" applyAlignment="1">
      <alignment horizontal="right" wrapText="1"/>
    </xf>
    <xf numFmtId="0" fontId="15" fillId="4" borderId="0" xfId="0" applyFont="1" applyFill="1" applyAlignment="1">
      <alignment horizontal="right"/>
    </xf>
    <xf numFmtId="0" fontId="15" fillId="4" borderId="0" xfId="0" applyFont="1" applyFill="1" applyAlignment="1">
      <alignment horizontal="right" wrapText="1"/>
    </xf>
    <xf numFmtId="168" fontId="0" fillId="5" borderId="0" xfId="0" applyNumberFormat="1" applyFill="1" applyAlignment="1">
      <alignment horizontal="right" wrapText="1"/>
    </xf>
    <xf numFmtId="168" fontId="0" fillId="0" borderId="0" xfId="0" applyNumberFormat="1" applyAlignment="1">
      <alignment horizontal="right" wrapText="1"/>
    </xf>
    <xf numFmtId="168" fontId="2" fillId="5" borderId="0" xfId="1" applyNumberFormat="1" applyFont="1" applyFill="1" applyBorder="1" applyAlignment="1" applyProtection="1">
      <alignment horizontal="right"/>
    </xf>
    <xf numFmtId="168" fontId="2" fillId="5" borderId="0" xfId="0" applyNumberFormat="1" applyFont="1" applyFill="1" applyAlignment="1">
      <alignment horizontal="right" wrapText="1"/>
    </xf>
    <xf numFmtId="0" fontId="5" fillId="2" borderId="0" xfId="0" applyFont="1" applyFill="1" applyAlignment="1">
      <alignment horizontal="left" indent="4"/>
    </xf>
    <xf numFmtId="0" fontId="5" fillId="2" borderId="0" xfId="0" applyFont="1" applyFill="1" applyAlignment="1">
      <alignment horizontal="right" indent="4"/>
    </xf>
    <xf numFmtId="0" fontId="0" fillId="2" borderId="0" xfId="0" applyFill="1" applyAlignment="1">
      <alignment horizontal="right"/>
    </xf>
    <xf numFmtId="168" fontId="0" fillId="2" borderId="0" xfId="0" applyNumberFormat="1" applyFill="1" applyAlignment="1">
      <alignment horizontal="right"/>
    </xf>
    <xf numFmtId="170" fontId="0" fillId="2" borderId="0" xfId="0" applyNumberFormat="1" applyFill="1" applyAlignment="1">
      <alignment horizontal="right"/>
    </xf>
    <xf numFmtId="171" fontId="0" fillId="2" borderId="0" xfId="0" applyNumberFormat="1" applyFill="1" applyAlignment="1">
      <alignment horizontal="right" wrapText="1"/>
    </xf>
    <xf numFmtId="171" fontId="5" fillId="4" borderId="0" xfId="0" applyNumberFormat="1" applyFont="1" applyFill="1" applyAlignment="1">
      <alignment horizontal="right" wrapText="1"/>
    </xf>
    <xf numFmtId="171" fontId="15" fillId="2" borderId="0" xfId="0" applyNumberFormat="1" applyFont="1" applyFill="1" applyAlignment="1">
      <alignment horizontal="right" wrapText="1"/>
    </xf>
    <xf numFmtId="171" fontId="0" fillId="2" borderId="0" xfId="0" applyNumberFormat="1" applyFill="1" applyAlignment="1">
      <alignment horizontal="right"/>
    </xf>
    <xf numFmtId="0" fontId="7" fillId="4" borderId="0" xfId="0" applyFont="1" applyFill="1" applyAlignment="1">
      <alignment horizontal="left"/>
    </xf>
    <xf numFmtId="0" fontId="5" fillId="2" borderId="0" xfId="0" applyFont="1" applyFill="1" applyAlignment="1">
      <alignment horizontal="left"/>
    </xf>
    <xf numFmtId="171" fontId="2" fillId="2" borderId="0" xfId="0" applyNumberFormat="1" applyFont="1" applyFill="1" applyAlignment="1">
      <alignment horizontal="right" wrapText="1"/>
    </xf>
    <xf numFmtId="0" fontId="7" fillId="2" borderId="0" xfId="0" applyFont="1" applyFill="1" applyAlignment="1">
      <alignment horizontal="left"/>
    </xf>
    <xf numFmtId="0" fontId="2" fillId="2" borderId="0" xfId="0" applyFont="1" applyFill="1" applyAlignment="1"/>
    <xf numFmtId="0" fontId="2" fillId="0" borderId="0" xfId="0" applyFont="1" applyAlignment="1"/>
    <xf numFmtId="168" fontId="2" fillId="0" borderId="0" xfId="0" applyNumberFormat="1" applyFont="1" applyAlignment="1">
      <alignment horizontal="right" wrapText="1"/>
    </xf>
    <xf numFmtId="171" fontId="5" fillId="4" borderId="0" xfId="0" applyNumberFormat="1" applyFont="1" applyFill="1" applyAlignment="1">
      <alignment horizontal="right"/>
    </xf>
    <xf numFmtId="0" fontId="0" fillId="0" borderId="0" xfId="0" applyAlignment="1">
      <alignment horizontal="center" wrapText="1"/>
    </xf>
    <xf numFmtId="0" fontId="0" fillId="0" borderId="0" xfId="0" applyBorder="1" applyAlignment="1">
      <alignment horizontal="center"/>
    </xf>
    <xf numFmtId="0" fontId="0" fillId="0" borderId="0" xfId="0" applyBorder="1"/>
    <xf numFmtId="0" fontId="2" fillId="2" borderId="0" xfId="0" applyFont="1" applyFill="1" applyAlignment="1">
      <alignment horizontal="center" wrapText="1"/>
    </xf>
    <xf numFmtId="0" fontId="16" fillId="3" borderId="0" xfId="0" applyFont="1" applyFill="1" applyAlignment="1">
      <alignment horizontal="center" vertical="center" wrapText="1"/>
    </xf>
    <xf numFmtId="172" fontId="16" fillId="3" borderId="0" xfId="0" applyNumberFormat="1" applyFont="1" applyFill="1" applyAlignment="1">
      <alignment horizontal="center" vertical="center" wrapText="1"/>
    </xf>
    <xf numFmtId="0" fontId="17" fillId="4" borderId="0" xfId="0" applyFont="1" applyFill="1" applyAlignment="1">
      <alignment horizontal="center" vertical="center" wrapText="1"/>
    </xf>
    <xf numFmtId="0" fontId="4" fillId="4" borderId="0" xfId="0" applyFont="1" applyFill="1" applyAlignment="1">
      <alignment horizontal="center" vertical="center" wrapText="1"/>
    </xf>
    <xf numFmtId="172" fontId="4" fillId="4" borderId="0" xfId="0" applyNumberFormat="1" applyFont="1" applyFill="1" applyAlignment="1">
      <alignment horizontal="center" vertical="center" wrapText="1"/>
    </xf>
    <xf numFmtId="0" fontId="18" fillId="5" borderId="0" xfId="0" applyFont="1" applyFill="1" applyAlignment="1">
      <alignment vertical="center" wrapText="1"/>
    </xf>
    <xf numFmtId="0" fontId="18" fillId="5" borderId="0" xfId="0" applyFont="1" applyFill="1" applyAlignment="1">
      <alignment horizontal="center" vertical="center" wrapText="1"/>
    </xf>
    <xf numFmtId="4" fontId="18" fillId="5" borderId="0" xfId="0" applyNumberFormat="1" applyFont="1" applyFill="1" applyAlignment="1">
      <alignment vertical="center" wrapText="1"/>
    </xf>
    <xf numFmtId="173" fontId="18" fillId="5" borderId="0" xfId="0" applyNumberFormat="1" applyFont="1" applyFill="1" applyAlignment="1">
      <alignment horizontal="right" vertical="center" wrapText="1"/>
    </xf>
    <xf numFmtId="172" fontId="18" fillId="5" borderId="0" xfId="0" applyNumberFormat="1" applyFont="1" applyFill="1" applyAlignment="1">
      <alignment horizontal="center" vertical="center" wrapText="1"/>
    </xf>
    <xf numFmtId="0" fontId="18" fillId="2" borderId="0" xfId="0" applyFont="1" applyFill="1" applyAlignment="1">
      <alignment vertical="center" wrapText="1"/>
    </xf>
    <xf numFmtId="0" fontId="18" fillId="2" borderId="0" xfId="0" applyFont="1" applyFill="1" applyAlignment="1">
      <alignment horizontal="center" vertical="center" wrapText="1"/>
    </xf>
    <xf numFmtId="4" fontId="18" fillId="2" borderId="0" xfId="0" applyNumberFormat="1" applyFont="1" applyFill="1" applyAlignment="1">
      <alignment vertical="center" wrapText="1"/>
    </xf>
    <xf numFmtId="173" fontId="18" fillId="2" borderId="0" xfId="0" applyNumberFormat="1" applyFont="1" applyFill="1" applyAlignment="1">
      <alignment horizontal="right" vertical="center" wrapText="1"/>
    </xf>
    <xf numFmtId="172" fontId="18" fillId="2" borderId="0" xfId="0" applyNumberFormat="1" applyFont="1" applyFill="1" applyAlignment="1">
      <alignment horizontal="center" vertical="center" wrapText="1"/>
    </xf>
    <xf numFmtId="0" fontId="19" fillId="4" borderId="0" xfId="0" applyFont="1" applyFill="1" applyAlignment="1">
      <alignment horizontal="center" vertical="center" wrapText="1"/>
    </xf>
    <xf numFmtId="0" fontId="19" fillId="4" borderId="0" xfId="0" applyFont="1" applyFill="1" applyAlignment="1">
      <alignment vertical="center" wrapText="1"/>
    </xf>
    <xf numFmtId="0" fontId="20" fillId="4" borderId="0" xfId="0" applyFont="1" applyFill="1" applyAlignment="1">
      <alignment horizontal="center" vertical="center" wrapText="1"/>
    </xf>
    <xf numFmtId="4" fontId="19" fillId="4" borderId="0" xfId="0" applyNumberFormat="1" applyFont="1" applyFill="1" applyAlignment="1">
      <alignment vertical="center" wrapText="1"/>
    </xf>
    <xf numFmtId="173" fontId="19" fillId="4" borderId="0" xfId="0" applyNumberFormat="1" applyFont="1" applyFill="1" applyAlignment="1">
      <alignment horizontal="right" vertical="center" wrapText="1"/>
    </xf>
    <xf numFmtId="172" fontId="19" fillId="4" borderId="0" xfId="0" applyNumberFormat="1" applyFont="1" applyFill="1" applyAlignment="1">
      <alignment horizontal="center" vertical="center" wrapText="1"/>
    </xf>
    <xf numFmtId="0" fontId="21" fillId="5" borderId="0" xfId="0" applyFont="1" applyFill="1" applyAlignment="1">
      <alignment horizontal="center" vertical="center" wrapText="1"/>
    </xf>
    <xf numFmtId="0" fontId="21" fillId="5" borderId="0" xfId="0" applyFont="1" applyFill="1" applyAlignment="1">
      <alignment vertical="center" wrapText="1"/>
    </xf>
    <xf numFmtId="0" fontId="22" fillId="5" borderId="0" xfId="0" applyFont="1" applyFill="1" applyAlignment="1">
      <alignment horizontal="center" vertical="center" wrapText="1"/>
    </xf>
    <xf numFmtId="4" fontId="21" fillId="5" borderId="0" xfId="0" applyNumberFormat="1" applyFont="1" applyFill="1" applyAlignment="1">
      <alignment vertical="center" wrapText="1"/>
    </xf>
    <xf numFmtId="173" fontId="21" fillId="5" borderId="0" xfId="0" applyNumberFormat="1" applyFont="1" applyFill="1" applyAlignment="1">
      <alignment horizontal="right" vertical="center" wrapText="1"/>
    </xf>
    <xf numFmtId="172" fontId="21" fillId="5" borderId="0" xfId="0" applyNumberFormat="1" applyFont="1" applyFill="1" applyAlignment="1">
      <alignment horizontal="center" vertical="center" wrapText="1"/>
    </xf>
    <xf numFmtId="0" fontId="21" fillId="2" borderId="0" xfId="0" applyFont="1" applyFill="1" applyAlignment="1">
      <alignment vertical="center" wrapText="1"/>
    </xf>
    <xf numFmtId="0" fontId="22" fillId="2" borderId="0" xfId="0" applyFont="1" applyFill="1" applyAlignment="1">
      <alignment horizontal="center" vertical="center" wrapText="1"/>
    </xf>
    <xf numFmtId="4" fontId="21" fillId="2" borderId="0" xfId="0" applyNumberFormat="1" applyFont="1" applyFill="1" applyAlignment="1">
      <alignment vertical="center" wrapText="1"/>
    </xf>
    <xf numFmtId="173" fontId="21" fillId="2" borderId="0" xfId="0" applyNumberFormat="1" applyFont="1" applyFill="1" applyAlignment="1">
      <alignment horizontal="right" vertical="center" wrapText="1"/>
    </xf>
    <xf numFmtId="172" fontId="21"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172" fontId="18" fillId="5" borderId="0" xfId="0" applyNumberFormat="1" applyFont="1" applyFill="1" applyAlignment="1">
      <alignment horizontal="right" vertical="center" wrapText="1"/>
    </xf>
    <xf numFmtId="172" fontId="18" fillId="2" borderId="0" xfId="0" applyNumberFormat="1" applyFont="1" applyFill="1" applyAlignment="1">
      <alignment horizontal="right" vertical="center" wrapText="1"/>
    </xf>
    <xf numFmtId="0" fontId="18" fillId="2" borderId="0" xfId="0" applyFont="1" applyFill="1" applyAlignment="1">
      <alignment vertical="center"/>
    </xf>
    <xf numFmtId="4" fontId="18" fillId="2" borderId="0" xfId="0" applyNumberFormat="1" applyFont="1" applyFill="1" applyAlignment="1">
      <alignment vertical="center"/>
    </xf>
    <xf numFmtId="173" fontId="18" fillId="2" borderId="0" xfId="0" applyNumberFormat="1" applyFont="1" applyFill="1" applyAlignment="1">
      <alignment horizontal="right" vertical="center"/>
    </xf>
    <xf numFmtId="172" fontId="18" fillId="2" borderId="0" xfId="0" applyNumberFormat="1" applyFont="1" applyFill="1" applyAlignment="1">
      <alignment horizontal="right" vertical="center"/>
    </xf>
    <xf numFmtId="172" fontId="18" fillId="2" borderId="0" xfId="0" applyNumberFormat="1" applyFont="1" applyFill="1" applyAlignment="1">
      <alignment horizontal="center" vertical="center"/>
    </xf>
    <xf numFmtId="0" fontId="0" fillId="2" borderId="0" xfId="0" applyFont="1" applyFill="1" applyBorder="1"/>
    <xf numFmtId="0" fontId="0" fillId="6" borderId="0" xfId="0" applyFill="1"/>
    <xf numFmtId="0" fontId="4" fillId="7" borderId="0" xfId="0" applyFont="1" applyFill="1" applyAlignment="1">
      <alignment horizontal="right"/>
    </xf>
    <xf numFmtId="0" fontId="0" fillId="8" borderId="0" xfId="0" applyFill="1"/>
  </cellXfs>
  <cellStyles count="2">
    <cellStyle name="Normal" xfId="0" builtinId="0"/>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ividends!A1"/><Relationship Id="rId3" Type="http://schemas.openxmlformats.org/officeDocument/2006/relationships/hyperlink" Target="#Debt!A1"/><Relationship Id="rId7" Type="http://schemas.openxmlformats.org/officeDocument/2006/relationships/hyperlink" Target="#Breakdown!A1"/><Relationship Id="rId2" Type="http://schemas.openxmlformats.org/officeDocument/2006/relationships/hyperlink" Target="#'Income Statement'!A1"/><Relationship Id="rId1" Type="http://schemas.openxmlformats.org/officeDocument/2006/relationships/image" Target="../media/image1.png"/><Relationship Id="rId6" Type="http://schemas.openxmlformats.org/officeDocument/2006/relationships/hyperlink" Target="#'Operational Data'!A1"/><Relationship Id="rId5" Type="http://schemas.openxmlformats.org/officeDocument/2006/relationships/hyperlink" Target="#Highlights!A1"/><Relationship Id="rId4" Type="http://schemas.openxmlformats.org/officeDocument/2006/relationships/hyperlink" Target="#'Balance Sheet'!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333360</xdr:colOff>
      <xdr:row>9</xdr:row>
      <xdr:rowOff>152280</xdr:rowOff>
    </xdr:from>
    <xdr:to>
      <xdr:col>6</xdr:col>
      <xdr:colOff>125640</xdr:colOff>
      <xdr:row>18</xdr:row>
      <xdr:rowOff>156600</xdr:rowOff>
    </xdr:to>
    <xdr:pic>
      <xdr:nvPicPr>
        <xdr:cNvPr id="2" name="Imagem 1"/>
        <xdr:cNvPicPr/>
      </xdr:nvPicPr>
      <xdr:blipFill>
        <a:blip xmlns:r="http://schemas.openxmlformats.org/officeDocument/2006/relationships" r:embed="rId1"/>
        <a:stretch/>
      </xdr:blipFill>
      <xdr:spPr>
        <a:xfrm>
          <a:off x="333360" y="1866600"/>
          <a:ext cx="4668840" cy="1719000"/>
        </a:xfrm>
        <a:prstGeom prst="rect">
          <a:avLst/>
        </a:prstGeom>
        <a:ln>
          <a:noFill/>
        </a:ln>
      </xdr:spPr>
    </xdr:pic>
    <xdr:clientData/>
  </xdr:twoCellAnchor>
  <xdr:twoCellAnchor editAs="oneCell">
    <xdr:from>
      <xdr:col>7</xdr:col>
      <xdr:colOff>380880</xdr:colOff>
      <xdr:row>2</xdr:row>
      <xdr:rowOff>133200</xdr:rowOff>
    </xdr:from>
    <xdr:to>
      <xdr:col>10</xdr:col>
      <xdr:colOff>380520</xdr:colOff>
      <xdr:row>7</xdr:row>
      <xdr:rowOff>47880</xdr:rowOff>
    </xdr:to>
    <xdr:sp macro="" textlink="">
      <xdr:nvSpPr>
        <xdr:cNvPr id="3" name="CustomShape 1">
          <a:hlinkClick xmlns:r="http://schemas.openxmlformats.org/officeDocument/2006/relationships" r:id="rId2"/>
        </xdr:cNvPr>
        <xdr:cNvSpPr/>
      </xdr:nvSpPr>
      <xdr:spPr>
        <a:xfrm>
          <a:off x="6070320" y="514080"/>
          <a:ext cx="2437920" cy="867240"/>
        </a:xfrm>
        <a:prstGeom prst="rect">
          <a:avLst/>
        </a:prstGeom>
        <a:solidFill>
          <a:schemeClr val="accent1">
            <a:lumMod val="75000"/>
          </a:schemeClr>
        </a:solidFill>
        <a:ln/>
        <a:scene3d>
          <a:camera prst="orthographicFront"/>
          <a:lightRig rig="threePt" dir="t"/>
        </a:scene3d>
        <a:sp3d/>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pt-BR" sz="2000" b="1" strike="noStrike" spc="-1">
              <a:solidFill>
                <a:srgbClr val="FFFFFF"/>
              </a:solidFill>
              <a:latin typeface="Calibri"/>
            </a:rPr>
            <a:t>Income </a:t>
          </a:r>
          <a:endParaRPr lang="pt-BR" sz="2000" b="0" strike="noStrike" spc="-1">
            <a:latin typeface="Times New Roman"/>
          </a:endParaRPr>
        </a:p>
        <a:p>
          <a:pPr algn="ctr">
            <a:lnSpc>
              <a:spcPct val="100000"/>
            </a:lnSpc>
          </a:pPr>
          <a:r>
            <a:rPr lang="pt-BR" sz="2000" b="1" strike="noStrike" spc="-1">
              <a:solidFill>
                <a:srgbClr val="FFFFFF"/>
              </a:solidFill>
              <a:latin typeface="Calibri"/>
            </a:rPr>
            <a:t>Statement</a:t>
          </a:r>
          <a:endParaRPr lang="pt-BR" sz="2000" b="0" strike="noStrike" spc="-1">
            <a:latin typeface="Times New Roman"/>
          </a:endParaRPr>
        </a:p>
      </xdr:txBody>
    </xdr:sp>
    <xdr:clientData/>
  </xdr:twoCellAnchor>
  <xdr:twoCellAnchor editAs="oneCell">
    <xdr:from>
      <xdr:col>7</xdr:col>
      <xdr:colOff>380880</xdr:colOff>
      <xdr:row>8</xdr:row>
      <xdr:rowOff>0</xdr:rowOff>
    </xdr:from>
    <xdr:to>
      <xdr:col>10</xdr:col>
      <xdr:colOff>380520</xdr:colOff>
      <xdr:row>12</xdr:row>
      <xdr:rowOff>7920</xdr:rowOff>
    </xdr:to>
    <xdr:sp macro="" textlink="">
      <xdr:nvSpPr>
        <xdr:cNvPr id="4" name="CustomShape 1">
          <a:hlinkClick xmlns:r="http://schemas.openxmlformats.org/officeDocument/2006/relationships" r:id="rId3"/>
        </xdr:cNvPr>
        <xdr:cNvSpPr/>
      </xdr:nvSpPr>
      <xdr:spPr>
        <a:xfrm>
          <a:off x="6070320" y="1523880"/>
          <a:ext cx="2437920" cy="770040"/>
        </a:xfrm>
        <a:prstGeom prst="rect">
          <a:avLst/>
        </a:prstGeom>
        <a:solidFill>
          <a:schemeClr val="accent1">
            <a:lumMod val="75000"/>
          </a:schemeClr>
        </a:solidFill>
        <a:ln/>
        <a:scene3d>
          <a:camera prst="orthographicFront"/>
          <a:lightRig rig="threePt" dir="t"/>
        </a:scene3d>
        <a:sp3d/>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pt-BR" sz="2000" b="1" strike="noStrike" spc="-1">
              <a:solidFill>
                <a:srgbClr val="FFFFFF"/>
              </a:solidFill>
              <a:latin typeface="Calibri"/>
            </a:rPr>
            <a:t>Debt</a:t>
          </a:r>
          <a:endParaRPr lang="pt-BR" sz="2000" b="0" strike="noStrike" spc="-1">
            <a:latin typeface="Times New Roman"/>
          </a:endParaRPr>
        </a:p>
      </xdr:txBody>
    </xdr:sp>
    <xdr:clientData/>
  </xdr:twoCellAnchor>
  <xdr:twoCellAnchor editAs="oneCell">
    <xdr:from>
      <xdr:col>7</xdr:col>
      <xdr:colOff>371520</xdr:colOff>
      <xdr:row>12</xdr:row>
      <xdr:rowOff>152280</xdr:rowOff>
    </xdr:from>
    <xdr:to>
      <xdr:col>10</xdr:col>
      <xdr:colOff>371160</xdr:colOff>
      <xdr:row>16</xdr:row>
      <xdr:rowOff>160200</xdr:rowOff>
    </xdr:to>
    <xdr:sp macro="" textlink="">
      <xdr:nvSpPr>
        <xdr:cNvPr id="5" name="CustomShape 1">
          <a:hlinkClick xmlns:r="http://schemas.openxmlformats.org/officeDocument/2006/relationships" r:id="rId4"/>
        </xdr:cNvPr>
        <xdr:cNvSpPr/>
      </xdr:nvSpPr>
      <xdr:spPr>
        <a:xfrm>
          <a:off x="6060960" y="2438280"/>
          <a:ext cx="2437920" cy="769680"/>
        </a:xfrm>
        <a:prstGeom prst="rect">
          <a:avLst/>
        </a:prstGeom>
        <a:solidFill>
          <a:schemeClr val="accent1">
            <a:lumMod val="75000"/>
          </a:schemeClr>
        </a:solidFill>
        <a:ln/>
        <a:scene3d>
          <a:camera prst="orthographicFront"/>
          <a:lightRig rig="threePt" dir="t"/>
        </a:scene3d>
        <a:sp3d/>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pt-BR" sz="2000" b="1" strike="noStrike" spc="-1">
              <a:solidFill>
                <a:srgbClr val="FFFFFF"/>
              </a:solidFill>
              <a:latin typeface="Calibri"/>
            </a:rPr>
            <a:t>Balance </a:t>
          </a:r>
          <a:endParaRPr lang="pt-BR" sz="2000" b="0" strike="noStrike" spc="-1">
            <a:latin typeface="Times New Roman"/>
          </a:endParaRPr>
        </a:p>
        <a:p>
          <a:pPr algn="ctr">
            <a:lnSpc>
              <a:spcPct val="100000"/>
            </a:lnSpc>
          </a:pPr>
          <a:r>
            <a:rPr lang="pt-BR" sz="2000" b="1" strike="noStrike" spc="-1">
              <a:solidFill>
                <a:srgbClr val="FFFFFF"/>
              </a:solidFill>
              <a:latin typeface="Calibri"/>
            </a:rPr>
            <a:t>Sheet</a:t>
          </a:r>
          <a:endParaRPr lang="pt-BR" sz="2000" b="0" strike="noStrike" spc="-1">
            <a:latin typeface="Times New Roman"/>
          </a:endParaRPr>
        </a:p>
      </xdr:txBody>
    </xdr:sp>
    <xdr:clientData/>
  </xdr:twoCellAnchor>
  <xdr:twoCellAnchor editAs="oneCell">
    <xdr:from>
      <xdr:col>7</xdr:col>
      <xdr:colOff>371520</xdr:colOff>
      <xdr:row>17</xdr:row>
      <xdr:rowOff>104760</xdr:rowOff>
    </xdr:from>
    <xdr:to>
      <xdr:col>10</xdr:col>
      <xdr:colOff>371160</xdr:colOff>
      <xdr:row>21</xdr:row>
      <xdr:rowOff>112680</xdr:rowOff>
    </xdr:to>
    <xdr:sp macro="" textlink="">
      <xdr:nvSpPr>
        <xdr:cNvPr id="6" name="CustomShape 1">
          <a:hlinkClick xmlns:r="http://schemas.openxmlformats.org/officeDocument/2006/relationships" r:id="rId5"/>
        </xdr:cNvPr>
        <xdr:cNvSpPr/>
      </xdr:nvSpPr>
      <xdr:spPr>
        <a:xfrm>
          <a:off x="6060960" y="3342960"/>
          <a:ext cx="2437920" cy="770040"/>
        </a:xfrm>
        <a:prstGeom prst="rect">
          <a:avLst/>
        </a:prstGeom>
        <a:solidFill>
          <a:schemeClr val="accent1">
            <a:lumMod val="75000"/>
          </a:schemeClr>
        </a:solidFill>
        <a:ln/>
        <a:scene3d>
          <a:camera prst="orthographicFront"/>
          <a:lightRig rig="threePt" dir="t"/>
        </a:scene3d>
        <a:sp3d/>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pt-BR" sz="2000" b="1" strike="noStrike" spc="-1">
              <a:solidFill>
                <a:srgbClr val="FFFFFF"/>
              </a:solidFill>
              <a:latin typeface="Calibri"/>
            </a:rPr>
            <a:t>Highlights and Investments</a:t>
          </a:r>
          <a:endParaRPr lang="pt-BR" sz="2000" b="0" strike="noStrike" spc="-1">
            <a:latin typeface="Times New Roman"/>
          </a:endParaRPr>
        </a:p>
      </xdr:txBody>
    </xdr:sp>
    <xdr:clientData/>
  </xdr:twoCellAnchor>
  <xdr:twoCellAnchor editAs="oneCell">
    <xdr:from>
      <xdr:col>7</xdr:col>
      <xdr:colOff>371520</xdr:colOff>
      <xdr:row>22</xdr:row>
      <xdr:rowOff>95400</xdr:rowOff>
    </xdr:from>
    <xdr:to>
      <xdr:col>10</xdr:col>
      <xdr:colOff>371160</xdr:colOff>
      <xdr:row>25</xdr:row>
      <xdr:rowOff>84240</xdr:rowOff>
    </xdr:to>
    <xdr:sp macro="" textlink="">
      <xdr:nvSpPr>
        <xdr:cNvPr id="7" name="CustomShape 1">
          <a:hlinkClick xmlns:r="http://schemas.openxmlformats.org/officeDocument/2006/relationships" r:id="rId6"/>
        </xdr:cNvPr>
        <xdr:cNvSpPr/>
      </xdr:nvSpPr>
      <xdr:spPr>
        <a:xfrm>
          <a:off x="6060960" y="4286160"/>
          <a:ext cx="2437920" cy="770040"/>
        </a:xfrm>
        <a:prstGeom prst="rect">
          <a:avLst/>
        </a:prstGeom>
        <a:solidFill>
          <a:schemeClr val="accent1">
            <a:lumMod val="75000"/>
          </a:schemeClr>
        </a:solidFill>
        <a:ln/>
        <a:scene3d>
          <a:camera prst="orthographicFront"/>
          <a:lightRig rig="threePt" dir="t"/>
        </a:scene3d>
        <a:sp3d/>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pt-BR" sz="2000" b="1" strike="noStrike" spc="-1">
              <a:solidFill>
                <a:srgbClr val="FFFFFF"/>
              </a:solidFill>
              <a:latin typeface="Calibri"/>
            </a:rPr>
            <a:t>Operational</a:t>
          </a:r>
          <a:r>
            <a:rPr lang="pt-BR" sz="1100" b="1" strike="noStrike" spc="-1">
              <a:solidFill>
                <a:srgbClr val="FFFFFF"/>
              </a:solidFill>
              <a:latin typeface="Calibri"/>
            </a:rPr>
            <a:t> </a:t>
          </a:r>
          <a:endParaRPr lang="pt-BR" sz="1100" b="0" strike="noStrike" spc="-1">
            <a:latin typeface="Times New Roman"/>
          </a:endParaRPr>
        </a:p>
        <a:p>
          <a:pPr algn="ctr">
            <a:lnSpc>
              <a:spcPct val="100000"/>
            </a:lnSpc>
          </a:pPr>
          <a:r>
            <a:rPr lang="pt-BR" sz="2000" b="1" strike="noStrike" spc="-1">
              <a:solidFill>
                <a:srgbClr val="FFFFFF"/>
              </a:solidFill>
              <a:latin typeface="Calibri"/>
            </a:rPr>
            <a:t>Data</a:t>
          </a:r>
          <a:endParaRPr lang="pt-BR" sz="2000" b="0" strike="noStrike" spc="-1">
            <a:latin typeface="Times New Roman"/>
          </a:endParaRPr>
        </a:p>
      </xdr:txBody>
    </xdr:sp>
    <xdr:clientData/>
  </xdr:twoCellAnchor>
  <xdr:twoCellAnchor editAs="oneCell">
    <xdr:from>
      <xdr:col>7</xdr:col>
      <xdr:colOff>371520</xdr:colOff>
      <xdr:row>26</xdr:row>
      <xdr:rowOff>57240</xdr:rowOff>
    </xdr:from>
    <xdr:to>
      <xdr:col>10</xdr:col>
      <xdr:colOff>371160</xdr:colOff>
      <xdr:row>30</xdr:row>
      <xdr:rowOff>65160</xdr:rowOff>
    </xdr:to>
    <xdr:sp macro="" textlink="">
      <xdr:nvSpPr>
        <xdr:cNvPr id="8" name="CustomShape 1">
          <a:hlinkClick xmlns:r="http://schemas.openxmlformats.org/officeDocument/2006/relationships" r:id="rId7"/>
        </xdr:cNvPr>
        <xdr:cNvSpPr/>
      </xdr:nvSpPr>
      <xdr:spPr>
        <a:xfrm>
          <a:off x="6060960" y="5219640"/>
          <a:ext cx="2437920" cy="770040"/>
        </a:xfrm>
        <a:prstGeom prst="rect">
          <a:avLst/>
        </a:prstGeom>
        <a:solidFill>
          <a:schemeClr val="accent1">
            <a:lumMod val="75000"/>
          </a:schemeClr>
        </a:solidFill>
        <a:ln/>
        <a:scene3d>
          <a:camera prst="orthographicFront"/>
          <a:lightRig rig="threePt" dir="t"/>
        </a:scene3d>
        <a:sp3d/>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pt-BR" sz="2000" b="1" strike="noStrike" spc="-1">
              <a:solidFill>
                <a:srgbClr val="FFFFFF"/>
              </a:solidFill>
              <a:latin typeface="Calibri"/>
            </a:rPr>
            <a:t>Breakdown</a:t>
          </a:r>
          <a:endParaRPr lang="pt-BR" sz="2000" b="0" strike="noStrike" spc="-1">
            <a:latin typeface="Times New Roman"/>
          </a:endParaRPr>
        </a:p>
      </xdr:txBody>
    </xdr:sp>
    <xdr:clientData/>
  </xdr:twoCellAnchor>
  <xdr:twoCellAnchor editAs="oneCell">
    <xdr:from>
      <xdr:col>7</xdr:col>
      <xdr:colOff>371520</xdr:colOff>
      <xdr:row>31</xdr:row>
      <xdr:rowOff>47520</xdr:rowOff>
    </xdr:from>
    <xdr:to>
      <xdr:col>10</xdr:col>
      <xdr:colOff>371160</xdr:colOff>
      <xdr:row>35</xdr:row>
      <xdr:rowOff>55440</xdr:rowOff>
    </xdr:to>
    <xdr:sp macro="" textlink="">
      <xdr:nvSpPr>
        <xdr:cNvPr id="9" name="CustomShape 1">
          <a:hlinkClick xmlns:r="http://schemas.openxmlformats.org/officeDocument/2006/relationships" r:id="rId8"/>
        </xdr:cNvPr>
        <xdr:cNvSpPr/>
      </xdr:nvSpPr>
      <xdr:spPr>
        <a:xfrm>
          <a:off x="6060960" y="6162480"/>
          <a:ext cx="2437920" cy="769680"/>
        </a:xfrm>
        <a:prstGeom prst="rect">
          <a:avLst/>
        </a:prstGeom>
        <a:solidFill>
          <a:schemeClr val="accent1">
            <a:lumMod val="75000"/>
          </a:schemeClr>
        </a:solidFill>
        <a:ln/>
        <a:scene3d>
          <a:camera prst="orthographicFront"/>
          <a:lightRig rig="threePt" dir="t"/>
        </a:scene3d>
        <a:sp3d/>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pt-BR" sz="2000" b="1" strike="noStrike" spc="-1">
              <a:solidFill>
                <a:srgbClr val="FFFFFF"/>
              </a:solidFill>
              <a:latin typeface="Calibri"/>
            </a:rPr>
            <a:t>Dividends</a:t>
          </a:r>
          <a:endParaRPr lang="pt-BR" sz="20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495360</xdr:colOff>
      <xdr:row>0</xdr:row>
      <xdr:rowOff>0</xdr:rowOff>
    </xdr:from>
    <xdr:to>
      <xdr:col>0</xdr:col>
      <xdr:colOff>3314520</xdr:colOff>
      <xdr:row>0</xdr:row>
      <xdr:rowOff>1257120</xdr:rowOff>
    </xdr:to>
    <xdr:pic>
      <xdr:nvPicPr>
        <xdr:cNvPr id="8" name="Imagem 1"/>
        <xdr:cNvPicPr/>
      </xdr:nvPicPr>
      <xdr:blipFill>
        <a:blip xmlns:r="http://schemas.openxmlformats.org/officeDocument/2006/relationships" r:embed="rId1"/>
        <a:stretch/>
      </xdr:blipFill>
      <xdr:spPr>
        <a:xfrm>
          <a:off x="495360" y="0"/>
          <a:ext cx="2819160" cy="1257120"/>
        </a:xfrm>
        <a:prstGeom prst="rect">
          <a:avLst/>
        </a:prstGeom>
        <a:ln>
          <a:noFill/>
        </a:ln>
      </xdr:spPr>
    </xdr:pic>
    <xdr:clientData/>
  </xdr:twoCellAnchor>
  <xdr:twoCellAnchor editAs="oneCell">
    <xdr:from>
      <xdr:col>4</xdr:col>
      <xdr:colOff>314640</xdr:colOff>
      <xdr:row>0</xdr:row>
      <xdr:rowOff>352440</xdr:rowOff>
    </xdr:from>
    <xdr:to>
      <xdr:col>5</xdr:col>
      <xdr:colOff>294840</xdr:colOff>
      <xdr:row>0</xdr:row>
      <xdr:rowOff>856800</xdr:rowOff>
    </xdr:to>
    <xdr:sp macro="" textlink="">
      <xdr:nvSpPr>
        <xdr:cNvPr id="9" name="CustomShape 1">
          <a:hlinkClick xmlns:r="http://schemas.openxmlformats.org/officeDocument/2006/relationships" r:id="rId2"/>
        </xdr:cNvPr>
        <xdr:cNvSpPr/>
      </xdr:nvSpPr>
      <xdr:spPr>
        <a:xfrm>
          <a:off x="10261080" y="352440"/>
          <a:ext cx="1492200" cy="504360"/>
        </a:xfrm>
        <a:prstGeom prst="leftArrow">
          <a:avLst>
            <a:gd name="adj1" fmla="val 50000"/>
            <a:gd name="adj2" fmla="val 50000"/>
          </a:avLst>
        </a:prstGeom>
        <a:solidFill>
          <a:schemeClr val="accent1">
            <a:lumMod val="75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333360</xdr:colOff>
      <xdr:row>0</xdr:row>
      <xdr:rowOff>0</xdr:rowOff>
    </xdr:from>
    <xdr:to>
      <xdr:col>0</xdr:col>
      <xdr:colOff>2933280</xdr:colOff>
      <xdr:row>0</xdr:row>
      <xdr:rowOff>1295280</xdr:rowOff>
    </xdr:to>
    <xdr:pic>
      <xdr:nvPicPr>
        <xdr:cNvPr id="10" name="Imagem 1"/>
        <xdr:cNvPicPr/>
      </xdr:nvPicPr>
      <xdr:blipFill>
        <a:blip xmlns:r="http://schemas.openxmlformats.org/officeDocument/2006/relationships" r:embed="rId1"/>
        <a:stretch/>
      </xdr:blipFill>
      <xdr:spPr>
        <a:xfrm>
          <a:off x="333360" y="0"/>
          <a:ext cx="2599920" cy="1295280"/>
        </a:xfrm>
        <a:prstGeom prst="rect">
          <a:avLst/>
        </a:prstGeom>
        <a:ln>
          <a:noFill/>
        </a:ln>
      </xdr:spPr>
    </xdr:pic>
    <xdr:clientData/>
  </xdr:twoCellAnchor>
  <xdr:twoCellAnchor editAs="oneCell">
    <xdr:from>
      <xdr:col>4</xdr:col>
      <xdr:colOff>552600</xdr:colOff>
      <xdr:row>0</xdr:row>
      <xdr:rowOff>428760</xdr:rowOff>
    </xdr:from>
    <xdr:to>
      <xdr:col>5</xdr:col>
      <xdr:colOff>305280</xdr:colOff>
      <xdr:row>0</xdr:row>
      <xdr:rowOff>943200</xdr:rowOff>
    </xdr:to>
    <xdr:sp macro="" textlink="">
      <xdr:nvSpPr>
        <xdr:cNvPr id="11" name="CustomShape 1">
          <a:hlinkClick xmlns:r="http://schemas.openxmlformats.org/officeDocument/2006/relationships" r:id="rId2"/>
        </xdr:cNvPr>
        <xdr:cNvSpPr/>
      </xdr:nvSpPr>
      <xdr:spPr>
        <a:xfrm>
          <a:off x="9544680" y="428760"/>
          <a:ext cx="1022760" cy="514440"/>
        </a:xfrm>
        <a:prstGeom prst="leftArrow">
          <a:avLst>
            <a:gd name="adj1" fmla="val 50000"/>
            <a:gd name="adj2" fmla="val 50000"/>
          </a:avLst>
        </a:prstGeom>
        <a:solidFill>
          <a:schemeClr val="accent1">
            <a:lumMod val="75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428760</xdr:colOff>
      <xdr:row>0</xdr:row>
      <xdr:rowOff>0</xdr:rowOff>
    </xdr:from>
    <xdr:to>
      <xdr:col>0</xdr:col>
      <xdr:colOff>2983320</xdr:colOff>
      <xdr:row>0</xdr:row>
      <xdr:rowOff>1275840</xdr:rowOff>
    </xdr:to>
    <xdr:pic>
      <xdr:nvPicPr>
        <xdr:cNvPr id="12" name="Imagem 1"/>
        <xdr:cNvPicPr/>
      </xdr:nvPicPr>
      <xdr:blipFill>
        <a:blip xmlns:r="http://schemas.openxmlformats.org/officeDocument/2006/relationships" r:embed="rId1"/>
        <a:stretch/>
      </xdr:blipFill>
      <xdr:spPr>
        <a:xfrm>
          <a:off x="428760" y="0"/>
          <a:ext cx="2554560" cy="1275840"/>
        </a:xfrm>
        <a:prstGeom prst="rect">
          <a:avLst/>
        </a:prstGeom>
        <a:ln>
          <a:noFill/>
        </a:ln>
      </xdr:spPr>
    </xdr:pic>
    <xdr:clientData/>
  </xdr:twoCellAnchor>
  <xdr:twoCellAnchor editAs="oneCell">
    <xdr:from>
      <xdr:col>3</xdr:col>
      <xdr:colOff>371520</xdr:colOff>
      <xdr:row>0</xdr:row>
      <xdr:rowOff>409680</xdr:rowOff>
    </xdr:from>
    <xdr:to>
      <xdr:col>4</xdr:col>
      <xdr:colOff>295560</xdr:colOff>
      <xdr:row>0</xdr:row>
      <xdr:rowOff>923760</xdr:rowOff>
    </xdr:to>
    <xdr:sp macro="" textlink="">
      <xdr:nvSpPr>
        <xdr:cNvPr id="13" name="CustomShape 1">
          <a:hlinkClick xmlns:r="http://schemas.openxmlformats.org/officeDocument/2006/relationships" r:id="rId2"/>
        </xdr:cNvPr>
        <xdr:cNvSpPr/>
      </xdr:nvSpPr>
      <xdr:spPr>
        <a:xfrm>
          <a:off x="7624440" y="409680"/>
          <a:ext cx="965160" cy="514080"/>
        </a:xfrm>
        <a:prstGeom prst="leftArrow">
          <a:avLst>
            <a:gd name="adj1" fmla="val 50000"/>
            <a:gd name="adj2" fmla="val 50000"/>
          </a:avLst>
        </a:prstGeom>
        <a:solidFill>
          <a:schemeClr val="accent1">
            <a:lumMod val="75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200160</xdr:colOff>
      <xdr:row>0</xdr:row>
      <xdr:rowOff>47520</xdr:rowOff>
    </xdr:from>
    <xdr:to>
      <xdr:col>0</xdr:col>
      <xdr:colOff>2400120</xdr:colOff>
      <xdr:row>0</xdr:row>
      <xdr:rowOff>1244880</xdr:rowOff>
    </xdr:to>
    <xdr:pic>
      <xdr:nvPicPr>
        <xdr:cNvPr id="14" name="Imagem 1"/>
        <xdr:cNvPicPr/>
      </xdr:nvPicPr>
      <xdr:blipFill>
        <a:blip xmlns:r="http://schemas.openxmlformats.org/officeDocument/2006/relationships" r:embed="rId1"/>
        <a:stretch/>
      </xdr:blipFill>
      <xdr:spPr>
        <a:xfrm>
          <a:off x="200160" y="47520"/>
          <a:ext cx="2199960" cy="1197360"/>
        </a:xfrm>
        <a:prstGeom prst="rect">
          <a:avLst/>
        </a:prstGeom>
        <a:ln>
          <a:noFill/>
        </a:ln>
      </xdr:spPr>
    </xdr:pic>
    <xdr:clientData/>
  </xdr:twoCellAnchor>
  <xdr:twoCellAnchor editAs="oneCell">
    <xdr:from>
      <xdr:col>5</xdr:col>
      <xdr:colOff>209520</xdr:colOff>
      <xdr:row>0</xdr:row>
      <xdr:rowOff>352440</xdr:rowOff>
    </xdr:from>
    <xdr:to>
      <xdr:col>6</xdr:col>
      <xdr:colOff>295560</xdr:colOff>
      <xdr:row>0</xdr:row>
      <xdr:rowOff>866880</xdr:rowOff>
    </xdr:to>
    <xdr:sp macro="" textlink="">
      <xdr:nvSpPr>
        <xdr:cNvPr id="15" name="CustomShape 1">
          <a:hlinkClick xmlns:r="http://schemas.openxmlformats.org/officeDocument/2006/relationships" r:id="rId2"/>
        </xdr:cNvPr>
        <xdr:cNvSpPr/>
      </xdr:nvSpPr>
      <xdr:spPr>
        <a:xfrm>
          <a:off x="8261640" y="352440"/>
          <a:ext cx="911520" cy="514440"/>
        </a:xfrm>
        <a:prstGeom prst="leftArrow">
          <a:avLst>
            <a:gd name="adj1" fmla="val 50000"/>
            <a:gd name="adj2" fmla="val 50000"/>
          </a:avLst>
        </a:prstGeom>
        <a:solidFill>
          <a:schemeClr val="accent1">
            <a:lumMod val="75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438120</xdr:colOff>
      <xdr:row>0</xdr:row>
      <xdr:rowOff>0</xdr:rowOff>
    </xdr:from>
    <xdr:to>
      <xdr:col>0</xdr:col>
      <xdr:colOff>2523600</xdr:colOff>
      <xdr:row>0</xdr:row>
      <xdr:rowOff>1152000</xdr:rowOff>
    </xdr:to>
    <xdr:pic>
      <xdr:nvPicPr>
        <xdr:cNvPr id="16" name="Imagem 1"/>
        <xdr:cNvPicPr/>
      </xdr:nvPicPr>
      <xdr:blipFill>
        <a:blip xmlns:r="http://schemas.openxmlformats.org/officeDocument/2006/relationships" r:embed="rId1"/>
        <a:stretch/>
      </xdr:blipFill>
      <xdr:spPr>
        <a:xfrm>
          <a:off x="438120" y="0"/>
          <a:ext cx="2085480" cy="1152000"/>
        </a:xfrm>
        <a:prstGeom prst="rect">
          <a:avLst/>
        </a:prstGeom>
        <a:ln>
          <a:noFill/>
        </a:ln>
      </xdr:spPr>
    </xdr:pic>
    <xdr:clientData/>
  </xdr:twoCellAnchor>
  <xdr:twoCellAnchor editAs="oneCell">
    <xdr:from>
      <xdr:col>4</xdr:col>
      <xdr:colOff>237960</xdr:colOff>
      <xdr:row>0</xdr:row>
      <xdr:rowOff>352440</xdr:rowOff>
    </xdr:from>
    <xdr:to>
      <xdr:col>5</xdr:col>
      <xdr:colOff>409680</xdr:colOff>
      <xdr:row>0</xdr:row>
      <xdr:rowOff>866880</xdr:rowOff>
    </xdr:to>
    <xdr:sp macro="" textlink="">
      <xdr:nvSpPr>
        <xdr:cNvPr id="17" name="CustomShape 1">
          <a:hlinkClick xmlns:r="http://schemas.openxmlformats.org/officeDocument/2006/relationships" r:id="rId2"/>
        </xdr:cNvPr>
        <xdr:cNvSpPr/>
      </xdr:nvSpPr>
      <xdr:spPr>
        <a:xfrm>
          <a:off x="7337880" y="352440"/>
          <a:ext cx="1111320" cy="514440"/>
        </a:xfrm>
        <a:prstGeom prst="leftArrow">
          <a:avLst>
            <a:gd name="adj1" fmla="val 50000"/>
            <a:gd name="adj2" fmla="val 50000"/>
          </a:avLst>
        </a:prstGeom>
        <a:solidFill>
          <a:schemeClr val="accent1">
            <a:lumMod val="75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476280</xdr:colOff>
      <xdr:row>0</xdr:row>
      <xdr:rowOff>0</xdr:rowOff>
    </xdr:from>
    <xdr:to>
      <xdr:col>0</xdr:col>
      <xdr:colOff>2704680</xdr:colOff>
      <xdr:row>0</xdr:row>
      <xdr:rowOff>1161720</xdr:rowOff>
    </xdr:to>
    <xdr:pic>
      <xdr:nvPicPr>
        <xdr:cNvPr id="18" name="Imagem 1"/>
        <xdr:cNvPicPr/>
      </xdr:nvPicPr>
      <xdr:blipFill>
        <a:blip xmlns:r="http://schemas.openxmlformats.org/officeDocument/2006/relationships" r:embed="rId1"/>
        <a:stretch/>
      </xdr:blipFill>
      <xdr:spPr>
        <a:xfrm>
          <a:off x="476280" y="0"/>
          <a:ext cx="2228400" cy="1161720"/>
        </a:xfrm>
        <a:prstGeom prst="rect">
          <a:avLst/>
        </a:prstGeom>
        <a:ln>
          <a:noFill/>
        </a:ln>
      </xdr:spPr>
    </xdr:pic>
    <xdr:clientData/>
  </xdr:twoCellAnchor>
  <xdr:twoCellAnchor editAs="oneCell">
    <xdr:from>
      <xdr:col>4</xdr:col>
      <xdr:colOff>447840</xdr:colOff>
      <xdr:row>0</xdr:row>
      <xdr:rowOff>380880</xdr:rowOff>
    </xdr:from>
    <xdr:to>
      <xdr:col>5</xdr:col>
      <xdr:colOff>381600</xdr:colOff>
      <xdr:row>0</xdr:row>
      <xdr:rowOff>895320</xdr:rowOff>
    </xdr:to>
    <xdr:sp macro="" textlink="">
      <xdr:nvSpPr>
        <xdr:cNvPr id="19" name="CustomShape 1">
          <a:hlinkClick xmlns:r="http://schemas.openxmlformats.org/officeDocument/2006/relationships" r:id="rId2"/>
        </xdr:cNvPr>
        <xdr:cNvSpPr/>
      </xdr:nvSpPr>
      <xdr:spPr>
        <a:xfrm>
          <a:off x="8208000" y="380880"/>
          <a:ext cx="1038600" cy="514440"/>
        </a:xfrm>
        <a:prstGeom prst="leftArrow">
          <a:avLst>
            <a:gd name="adj1" fmla="val 50000"/>
            <a:gd name="adj2" fmla="val 50000"/>
          </a:avLst>
        </a:prstGeom>
        <a:solidFill>
          <a:schemeClr val="accent1">
            <a:lumMod val="75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276120</xdr:colOff>
      <xdr:row>0</xdr:row>
      <xdr:rowOff>19080</xdr:rowOff>
    </xdr:from>
    <xdr:to>
      <xdr:col>1</xdr:col>
      <xdr:colOff>704520</xdr:colOff>
      <xdr:row>0</xdr:row>
      <xdr:rowOff>942480</xdr:rowOff>
    </xdr:to>
    <xdr:pic>
      <xdr:nvPicPr>
        <xdr:cNvPr id="20" name="Imagem 3"/>
        <xdr:cNvPicPr/>
      </xdr:nvPicPr>
      <xdr:blipFill>
        <a:blip xmlns:r="http://schemas.openxmlformats.org/officeDocument/2006/relationships" r:embed="rId1"/>
        <a:stretch/>
      </xdr:blipFill>
      <xdr:spPr>
        <a:xfrm>
          <a:off x="276120" y="19080"/>
          <a:ext cx="1800000" cy="923400"/>
        </a:xfrm>
        <a:prstGeom prst="rect">
          <a:avLst/>
        </a:prstGeom>
        <a:ln>
          <a:noFill/>
        </a:ln>
      </xdr:spPr>
    </xdr:pic>
    <xdr:clientData/>
  </xdr:twoCellAnchor>
  <xdr:twoCellAnchor editAs="oneCell">
    <xdr:from>
      <xdr:col>2</xdr:col>
      <xdr:colOff>114480</xdr:colOff>
      <xdr:row>0</xdr:row>
      <xdr:rowOff>342720</xdr:rowOff>
    </xdr:from>
    <xdr:to>
      <xdr:col>3</xdr:col>
      <xdr:colOff>172080</xdr:colOff>
      <xdr:row>0</xdr:row>
      <xdr:rowOff>857160</xdr:rowOff>
    </xdr:to>
    <xdr:sp macro="" textlink="">
      <xdr:nvSpPr>
        <xdr:cNvPr id="21" name="CustomShape 1">
          <a:hlinkClick xmlns:r="http://schemas.openxmlformats.org/officeDocument/2006/relationships" r:id="rId2"/>
        </xdr:cNvPr>
        <xdr:cNvSpPr/>
      </xdr:nvSpPr>
      <xdr:spPr>
        <a:xfrm>
          <a:off x="2692440" y="342720"/>
          <a:ext cx="1035360" cy="514440"/>
        </a:xfrm>
        <a:prstGeom prst="leftArrow">
          <a:avLst>
            <a:gd name="adj1" fmla="val 50000"/>
            <a:gd name="adj2" fmla="val 50000"/>
          </a:avLst>
        </a:prstGeom>
        <a:solidFill>
          <a:schemeClr val="accent1">
            <a:lumMod val="75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zoomScale="70" zoomScaleNormal="70" workbookViewId="0"/>
  </sheetViews>
  <sheetFormatPr defaultColWidth="0" defaultRowHeight="15" zeroHeight="1" x14ac:dyDescent="0.25"/>
  <cols>
    <col min="1" max="12" width="9.140625" customWidth="1"/>
    <col min="13" max="16384" width="9.140625" hidden="1"/>
  </cols>
  <sheetData>
    <row r="1" spans="1:12" x14ac:dyDescent="0.25">
      <c r="A1" s="7"/>
      <c r="B1" s="7"/>
      <c r="C1" s="7"/>
      <c r="D1" s="7"/>
      <c r="E1" s="7"/>
      <c r="F1" s="7"/>
      <c r="G1" s="7"/>
      <c r="H1" s="7"/>
      <c r="I1" s="7"/>
      <c r="J1" s="7"/>
      <c r="K1" s="7"/>
      <c r="L1" s="321"/>
    </row>
    <row r="2" spans="1:12" x14ac:dyDescent="0.25">
      <c r="A2" s="7"/>
      <c r="B2" s="7"/>
      <c r="C2" s="7"/>
      <c r="D2" s="7"/>
      <c r="E2" s="7"/>
      <c r="F2" s="7"/>
      <c r="G2" s="7"/>
      <c r="H2" s="7"/>
      <c r="I2" s="7"/>
      <c r="J2" s="7"/>
      <c r="K2" s="7"/>
      <c r="L2" s="321"/>
    </row>
    <row r="3" spans="1:12" x14ac:dyDescent="0.25">
      <c r="A3" s="7"/>
      <c r="B3" s="7"/>
      <c r="C3" s="7"/>
      <c r="D3" s="7"/>
      <c r="E3" s="7"/>
      <c r="F3" s="7"/>
      <c r="G3" s="7"/>
      <c r="H3" s="7"/>
      <c r="I3" s="7"/>
      <c r="J3" s="7"/>
      <c r="K3" s="7"/>
      <c r="L3" s="321"/>
    </row>
    <row r="4" spans="1:12" x14ac:dyDescent="0.25">
      <c r="A4" s="7"/>
      <c r="B4" s="7"/>
      <c r="C4" s="7"/>
      <c r="D4" s="7"/>
      <c r="E4" s="7"/>
      <c r="F4" s="7"/>
      <c r="G4" s="7"/>
      <c r="H4" s="7"/>
      <c r="I4" s="7"/>
      <c r="J4" s="7"/>
      <c r="K4" s="7"/>
      <c r="L4" s="321"/>
    </row>
    <row r="5" spans="1:12" x14ac:dyDescent="0.25">
      <c r="A5" s="7"/>
      <c r="B5" s="7"/>
      <c r="C5" s="7"/>
      <c r="D5" s="7"/>
      <c r="E5" s="7"/>
      <c r="F5" s="7"/>
      <c r="G5" s="7"/>
      <c r="H5" s="7"/>
      <c r="I5" s="7"/>
      <c r="J5" s="7"/>
      <c r="K5" s="7"/>
      <c r="L5" s="321"/>
    </row>
    <row r="6" spans="1:12" x14ac:dyDescent="0.25">
      <c r="A6" s="7"/>
      <c r="B6" s="7"/>
      <c r="C6" s="7"/>
      <c r="D6" s="7"/>
      <c r="E6" s="7"/>
      <c r="F6" s="7"/>
      <c r="G6" s="7"/>
      <c r="H6" s="7"/>
      <c r="I6" s="7"/>
      <c r="J6" s="7"/>
      <c r="K6" s="7"/>
      <c r="L6" s="321"/>
    </row>
    <row r="7" spans="1:12" x14ac:dyDescent="0.25">
      <c r="A7" s="7"/>
      <c r="B7" s="7"/>
      <c r="C7" s="7"/>
      <c r="D7" s="7"/>
      <c r="E7" s="7"/>
      <c r="F7" s="7"/>
      <c r="G7" s="7"/>
      <c r="H7" s="7"/>
      <c r="I7" s="7"/>
      <c r="J7" s="7"/>
      <c r="K7" s="7"/>
      <c r="L7" s="321"/>
    </row>
    <row r="8" spans="1:12" x14ac:dyDescent="0.25">
      <c r="A8" s="7"/>
      <c r="B8" s="7"/>
      <c r="C8" s="7"/>
      <c r="D8" s="7"/>
      <c r="E8" s="7"/>
      <c r="F8" s="7"/>
      <c r="G8" s="7"/>
      <c r="H8" s="7"/>
      <c r="I8" s="7"/>
      <c r="J8" s="7"/>
      <c r="K8" s="7"/>
      <c r="L8" s="321"/>
    </row>
    <row r="9" spans="1:12" x14ac:dyDescent="0.25">
      <c r="A9" s="7"/>
      <c r="B9" s="7"/>
      <c r="C9" s="7"/>
      <c r="D9" s="7"/>
      <c r="E9" s="7"/>
      <c r="F9" s="7"/>
      <c r="G9" s="7"/>
      <c r="H9" s="7"/>
      <c r="I9" s="7"/>
      <c r="J9" s="7"/>
      <c r="K9" s="7"/>
      <c r="L9" s="321"/>
    </row>
    <row r="10" spans="1:12" x14ac:dyDescent="0.25">
      <c r="A10" s="7"/>
      <c r="B10" s="7"/>
      <c r="C10" s="7"/>
      <c r="D10" s="7"/>
      <c r="E10" s="7"/>
      <c r="F10" s="7"/>
      <c r="G10" s="7"/>
      <c r="H10" s="7"/>
      <c r="I10" s="7"/>
      <c r="J10" s="7"/>
      <c r="K10" s="7"/>
      <c r="L10" s="321"/>
    </row>
    <row r="11" spans="1:12" x14ac:dyDescent="0.25">
      <c r="A11" s="7"/>
      <c r="B11" s="7"/>
      <c r="C11" s="7"/>
      <c r="D11" s="7"/>
      <c r="E11" s="7"/>
      <c r="F11" s="7"/>
      <c r="G11" s="7"/>
      <c r="H11" s="7"/>
      <c r="I11" s="7"/>
      <c r="J11" s="7"/>
      <c r="K11" s="7"/>
      <c r="L11" s="321"/>
    </row>
    <row r="12" spans="1:12" x14ac:dyDescent="0.25">
      <c r="A12" s="7"/>
      <c r="B12" s="7"/>
      <c r="C12" s="7"/>
      <c r="D12" s="7"/>
      <c r="E12" s="7"/>
      <c r="F12" s="7"/>
      <c r="G12" s="7"/>
      <c r="H12" s="7"/>
      <c r="I12" s="7"/>
      <c r="J12" s="7"/>
      <c r="K12" s="7"/>
      <c r="L12" s="321"/>
    </row>
    <row r="13" spans="1:12" x14ac:dyDescent="0.25">
      <c r="A13" s="7"/>
      <c r="B13" s="7"/>
      <c r="C13" s="7"/>
      <c r="D13" s="7"/>
      <c r="E13" s="7"/>
      <c r="F13" s="7"/>
      <c r="G13" s="7"/>
      <c r="H13" s="7"/>
      <c r="I13" s="7"/>
      <c r="J13" s="7"/>
      <c r="K13" s="7"/>
      <c r="L13" s="321"/>
    </row>
    <row r="14" spans="1:12" x14ac:dyDescent="0.25">
      <c r="A14" s="7"/>
      <c r="B14" s="7"/>
      <c r="C14" s="7"/>
      <c r="D14" s="7"/>
      <c r="E14" s="7"/>
      <c r="F14" s="7"/>
      <c r="G14" s="7"/>
      <c r="H14" s="7"/>
      <c r="I14" s="7"/>
      <c r="J14" s="7"/>
      <c r="K14" s="7"/>
      <c r="L14" s="321"/>
    </row>
    <row r="15" spans="1:12" x14ac:dyDescent="0.25">
      <c r="A15" s="7"/>
      <c r="B15" s="7"/>
      <c r="C15" s="7"/>
      <c r="D15" s="7"/>
      <c r="E15" s="7"/>
      <c r="F15" s="7"/>
      <c r="G15" s="7"/>
      <c r="H15" s="7"/>
      <c r="I15" s="7"/>
      <c r="J15" s="7"/>
      <c r="K15" s="7"/>
      <c r="L15" s="321"/>
    </row>
    <row r="16" spans="1:12" x14ac:dyDescent="0.25">
      <c r="A16" s="7"/>
      <c r="B16" s="7"/>
      <c r="C16" s="7"/>
      <c r="D16" s="7"/>
      <c r="E16" s="7"/>
      <c r="F16" s="7"/>
      <c r="G16" s="7"/>
      <c r="H16" s="7"/>
      <c r="I16" s="7"/>
      <c r="J16" s="7"/>
      <c r="K16" s="7"/>
      <c r="L16" s="321"/>
    </row>
    <row r="17" spans="1:12" x14ac:dyDescent="0.25">
      <c r="A17" s="7"/>
      <c r="B17" s="7"/>
      <c r="C17" s="7"/>
      <c r="D17" s="7"/>
      <c r="E17" s="7"/>
      <c r="F17" s="7"/>
      <c r="G17" s="7"/>
      <c r="H17" s="7"/>
      <c r="I17" s="7"/>
      <c r="J17" s="7"/>
      <c r="K17" s="7"/>
      <c r="L17" s="321"/>
    </row>
    <row r="18" spans="1:12" x14ac:dyDescent="0.25">
      <c r="A18" s="7"/>
      <c r="B18" s="7"/>
      <c r="C18" s="7"/>
      <c r="D18" s="7"/>
      <c r="E18" s="7"/>
      <c r="F18" s="7"/>
      <c r="G18" s="7"/>
      <c r="H18" s="7"/>
      <c r="I18" s="7"/>
      <c r="J18" s="7"/>
      <c r="K18" s="7"/>
      <c r="L18" s="321"/>
    </row>
    <row r="19" spans="1:12" x14ac:dyDescent="0.25">
      <c r="A19" s="7"/>
      <c r="B19" s="7"/>
      <c r="C19" s="7"/>
      <c r="D19" s="7"/>
      <c r="E19" s="7"/>
      <c r="F19" s="7"/>
      <c r="G19" s="7"/>
      <c r="H19" s="7"/>
      <c r="I19" s="7"/>
      <c r="J19" s="7"/>
      <c r="K19" s="7"/>
      <c r="L19" s="321"/>
    </row>
    <row r="20" spans="1:12" x14ac:dyDescent="0.25">
      <c r="A20" s="7"/>
      <c r="B20" s="7"/>
      <c r="C20" s="7"/>
      <c r="D20" s="7"/>
      <c r="E20" s="7"/>
      <c r="F20" s="7"/>
      <c r="G20" s="7"/>
      <c r="H20" s="7"/>
      <c r="I20" s="7"/>
      <c r="J20" s="7"/>
      <c r="K20" s="7"/>
      <c r="L20" s="321"/>
    </row>
    <row r="21" spans="1:12" x14ac:dyDescent="0.25">
      <c r="A21" s="7"/>
      <c r="B21" s="7"/>
      <c r="C21" s="7"/>
      <c r="D21" s="7"/>
      <c r="E21" s="7"/>
      <c r="F21" s="7"/>
      <c r="G21" s="7"/>
      <c r="H21" s="7"/>
      <c r="I21" s="7"/>
      <c r="J21" s="7"/>
      <c r="K21" s="7"/>
      <c r="L21" s="321"/>
    </row>
    <row r="22" spans="1:12" x14ac:dyDescent="0.25">
      <c r="A22" s="7"/>
      <c r="B22" s="7"/>
      <c r="C22" s="7"/>
      <c r="D22" s="7"/>
      <c r="E22" s="7"/>
      <c r="F22" s="7"/>
      <c r="G22" s="7"/>
      <c r="H22" s="7"/>
      <c r="I22" s="7"/>
      <c r="J22" s="7"/>
      <c r="K22" s="7"/>
      <c r="L22" s="321"/>
    </row>
    <row r="23" spans="1:12" ht="31.5" x14ac:dyDescent="0.5">
      <c r="A23" s="6" t="s">
        <v>0</v>
      </c>
      <c r="B23" s="6"/>
      <c r="C23" s="6"/>
      <c r="D23" s="6"/>
      <c r="E23" s="6"/>
      <c r="F23" s="6"/>
      <c r="G23" s="6"/>
      <c r="H23" s="7"/>
      <c r="I23" s="7"/>
      <c r="J23" s="7"/>
      <c r="K23" s="7"/>
      <c r="L23" s="321"/>
    </row>
    <row r="24" spans="1:12" x14ac:dyDescent="0.25">
      <c r="A24" s="7"/>
      <c r="B24" s="7"/>
      <c r="C24" s="7"/>
      <c r="D24" s="7"/>
      <c r="E24" s="7"/>
      <c r="F24" s="7"/>
      <c r="G24" s="7"/>
      <c r="H24" s="7"/>
      <c r="I24" s="7"/>
      <c r="J24" s="7"/>
      <c r="K24" s="7"/>
      <c r="L24" s="321"/>
    </row>
    <row r="25" spans="1:12" x14ac:dyDescent="0.25">
      <c r="A25" s="7"/>
      <c r="B25" s="7"/>
      <c r="C25" s="7"/>
      <c r="D25" s="7"/>
      <c r="E25" s="7"/>
      <c r="F25" s="7"/>
      <c r="G25" s="7"/>
      <c r="H25" s="7"/>
      <c r="I25" s="7"/>
      <c r="J25" s="7"/>
      <c r="K25" s="7"/>
      <c r="L25" s="321"/>
    </row>
    <row r="26" spans="1:12" x14ac:dyDescent="0.25">
      <c r="A26" s="7"/>
      <c r="B26" s="7"/>
      <c r="C26" s="7"/>
      <c r="D26" s="7"/>
      <c r="E26" s="7"/>
      <c r="F26" s="7"/>
      <c r="G26" s="7"/>
      <c r="H26" s="7"/>
      <c r="I26" s="7"/>
      <c r="J26" s="7"/>
      <c r="K26" s="7"/>
      <c r="L26" s="321"/>
    </row>
    <row r="27" spans="1:12" x14ac:dyDescent="0.25">
      <c r="A27" s="7"/>
      <c r="B27" s="7"/>
      <c r="C27" s="7"/>
      <c r="D27" s="7"/>
      <c r="E27" s="7"/>
      <c r="F27" s="7"/>
      <c r="G27" s="7"/>
      <c r="H27" s="7"/>
      <c r="I27" s="7"/>
      <c r="J27" s="7"/>
      <c r="K27" s="7"/>
      <c r="L27" s="321"/>
    </row>
    <row r="28" spans="1:12" x14ac:dyDescent="0.25">
      <c r="A28" s="7"/>
      <c r="B28" s="7"/>
      <c r="C28" s="7"/>
      <c r="D28" s="7"/>
      <c r="E28" s="7"/>
      <c r="F28" s="7"/>
      <c r="G28" s="7"/>
      <c r="H28" s="7"/>
      <c r="I28" s="7"/>
      <c r="J28" s="7"/>
      <c r="K28" s="7"/>
      <c r="L28" s="321"/>
    </row>
    <row r="29" spans="1:12" x14ac:dyDescent="0.25">
      <c r="A29" s="7"/>
      <c r="B29" s="7"/>
      <c r="C29" s="7"/>
      <c r="D29" s="7"/>
      <c r="E29" s="7"/>
      <c r="F29" s="7"/>
      <c r="G29" s="7"/>
      <c r="H29" s="7"/>
      <c r="I29" s="7"/>
      <c r="J29" s="7"/>
      <c r="K29" s="7"/>
      <c r="L29" s="321"/>
    </row>
    <row r="30" spans="1:12" x14ac:dyDescent="0.25">
      <c r="A30" s="7"/>
      <c r="B30" s="7"/>
      <c r="C30" s="7"/>
      <c r="D30" s="7"/>
      <c r="E30" s="7"/>
      <c r="F30" s="7"/>
      <c r="G30" s="7"/>
      <c r="H30" s="7"/>
      <c r="I30" s="7"/>
      <c r="J30" s="7"/>
      <c r="K30" s="7"/>
      <c r="L30" s="321"/>
    </row>
    <row r="31" spans="1:12" x14ac:dyDescent="0.25">
      <c r="A31" s="7"/>
      <c r="B31" s="7"/>
      <c r="C31" s="7"/>
      <c r="D31" s="7"/>
      <c r="E31" s="7"/>
      <c r="F31" s="7"/>
      <c r="G31" s="7"/>
      <c r="H31" s="7"/>
      <c r="I31" s="7"/>
      <c r="J31" s="7"/>
      <c r="K31" s="7"/>
      <c r="L31" s="321"/>
    </row>
    <row r="32" spans="1:12" x14ac:dyDescent="0.25">
      <c r="A32" s="7"/>
      <c r="B32" s="7"/>
      <c r="C32" s="7"/>
      <c r="D32" s="7"/>
      <c r="E32" s="7"/>
      <c r="F32" s="7"/>
      <c r="G32" s="7"/>
      <c r="H32" s="7"/>
      <c r="I32" s="7"/>
      <c r="J32" s="7"/>
      <c r="K32" s="7"/>
      <c r="L32" s="321"/>
    </row>
    <row r="33" spans="1:12" x14ac:dyDescent="0.25">
      <c r="A33" s="7"/>
      <c r="B33" s="7"/>
      <c r="C33" s="7"/>
      <c r="D33" s="7"/>
      <c r="E33" s="7"/>
      <c r="F33" s="7"/>
      <c r="G33" s="7"/>
      <c r="H33" s="7"/>
      <c r="I33" s="7"/>
      <c r="J33" s="7"/>
      <c r="K33" s="7"/>
      <c r="L33" s="321"/>
    </row>
    <row r="34" spans="1:12" x14ac:dyDescent="0.25">
      <c r="A34" s="7"/>
      <c r="B34" s="7"/>
      <c r="C34" s="7"/>
      <c r="D34" s="7"/>
      <c r="E34" s="7"/>
      <c r="F34" s="7"/>
      <c r="G34" s="7"/>
      <c r="H34" s="7"/>
      <c r="I34" s="7"/>
      <c r="J34" s="7"/>
      <c r="K34" s="7"/>
      <c r="L34" s="321"/>
    </row>
    <row r="35" spans="1:12" x14ac:dyDescent="0.25">
      <c r="A35" s="7"/>
      <c r="B35" s="7"/>
      <c r="C35" s="7"/>
      <c r="D35" s="7"/>
      <c r="E35" s="7"/>
      <c r="F35" s="7"/>
      <c r="G35" s="7"/>
      <c r="H35" s="7"/>
      <c r="I35" s="7"/>
      <c r="J35" s="7"/>
      <c r="K35" s="7"/>
      <c r="L35" s="321"/>
    </row>
    <row r="36" spans="1:12" x14ac:dyDescent="0.25">
      <c r="A36" s="7"/>
      <c r="B36" s="7"/>
      <c r="C36" s="7"/>
      <c r="D36" s="7"/>
      <c r="E36" s="7"/>
      <c r="F36" s="7"/>
      <c r="G36" s="7"/>
      <c r="H36" s="7"/>
      <c r="I36" s="7"/>
      <c r="J36" s="7"/>
      <c r="K36" s="7"/>
      <c r="L36" s="321"/>
    </row>
    <row r="37" spans="1:12" x14ac:dyDescent="0.25">
      <c r="A37" s="7"/>
      <c r="B37" s="7"/>
      <c r="C37" s="7"/>
      <c r="D37" s="7"/>
      <c r="E37" s="7"/>
      <c r="F37" s="7"/>
      <c r="G37" s="7"/>
      <c r="H37" s="7"/>
      <c r="I37" s="7"/>
      <c r="J37" s="7"/>
      <c r="K37" s="7"/>
      <c r="L37" s="321"/>
    </row>
    <row r="38" spans="1:12" hidden="1" x14ac:dyDescent="0.25">
      <c r="A38" s="7"/>
      <c r="B38" s="7"/>
      <c r="C38" s="7"/>
      <c r="D38" s="7"/>
      <c r="E38" s="7"/>
      <c r="F38" s="7"/>
      <c r="G38" s="7"/>
      <c r="H38" s="7"/>
      <c r="I38" s="7"/>
      <c r="J38" s="7"/>
      <c r="K38" s="7"/>
    </row>
  </sheetData>
  <mergeCells count="1">
    <mergeCell ref="A23:G23"/>
  </mergeCells>
  <pageMargins left="0.51180555555555496" right="0.51180555555555496" top="0.78749999999999998" bottom="0.78749999999999998"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48576"/>
  <sheetViews>
    <sheetView showGridLines="0" zoomScale="80" zoomScaleNormal="80" workbookViewId="0"/>
  </sheetViews>
  <sheetFormatPr defaultRowHeight="15" zeroHeight="1" x14ac:dyDescent="0.25"/>
  <cols>
    <col min="1" max="1" width="60.5703125" customWidth="1"/>
    <col min="2" max="2" width="17.28515625" customWidth="1"/>
    <col min="3" max="3" width="17" style="8" customWidth="1"/>
    <col min="4" max="37" width="17" customWidth="1"/>
    <col min="38" max="1025" width="9.85546875" customWidth="1"/>
  </cols>
  <sheetData>
    <row r="1" spans="1:37" s="7" customFormat="1" ht="108.75" customHeight="1" x14ac:dyDescent="0.25">
      <c r="A1" s="9"/>
      <c r="B1" s="9"/>
      <c r="C1" s="10"/>
      <c r="D1" s="9"/>
      <c r="E1" s="9"/>
      <c r="F1" s="5" t="s">
        <v>1</v>
      </c>
      <c r="G1" s="5"/>
      <c r="H1" s="5"/>
      <c r="I1" s="5"/>
      <c r="J1" s="5"/>
      <c r="K1" s="5"/>
      <c r="L1" s="5"/>
      <c r="M1" s="5"/>
      <c r="N1" s="5"/>
      <c r="O1" s="5"/>
      <c r="P1" s="5"/>
      <c r="Q1" s="5"/>
      <c r="R1" s="5"/>
      <c r="S1" s="5"/>
      <c r="T1" s="5"/>
      <c r="U1" s="5"/>
      <c r="V1" s="5"/>
      <c r="W1" s="5"/>
      <c r="X1" s="5"/>
      <c r="Y1" s="5"/>
      <c r="Z1" s="5"/>
      <c r="AA1" s="5"/>
      <c r="AB1" s="5"/>
      <c r="AC1" s="5"/>
      <c r="AD1" s="5"/>
      <c r="AE1" s="5"/>
      <c r="AF1" s="9"/>
      <c r="AG1" s="9"/>
      <c r="AH1" s="9"/>
      <c r="AI1" s="9"/>
      <c r="AJ1" s="9"/>
      <c r="AK1" s="9"/>
    </row>
    <row r="2" spans="1:37" s="13" customFormat="1" ht="21" customHeight="1" x14ac:dyDescent="0.25">
      <c r="A2" s="11" t="s">
        <v>2</v>
      </c>
      <c r="B2" s="12" t="s">
        <v>3</v>
      </c>
      <c r="C2" s="12" t="s">
        <v>4</v>
      </c>
      <c r="D2" s="12" t="s">
        <v>5</v>
      </c>
      <c r="E2" s="12" t="s">
        <v>6</v>
      </c>
      <c r="F2" s="12" t="s">
        <v>7</v>
      </c>
      <c r="G2" s="12" t="s">
        <v>8</v>
      </c>
      <c r="H2" s="12" t="s">
        <v>9</v>
      </c>
      <c r="I2" s="12" t="s">
        <v>10</v>
      </c>
      <c r="J2" s="12" t="s">
        <v>11</v>
      </c>
      <c r="K2" s="12" t="s">
        <v>12</v>
      </c>
      <c r="L2" s="12" t="s">
        <v>13</v>
      </c>
      <c r="M2" s="12" t="s">
        <v>14</v>
      </c>
      <c r="N2" s="12" t="s">
        <v>15</v>
      </c>
      <c r="O2" s="12" t="s">
        <v>16</v>
      </c>
      <c r="P2" s="12" t="s">
        <v>17</v>
      </c>
      <c r="Q2" s="12" t="s">
        <v>18</v>
      </c>
      <c r="R2" s="12" t="s">
        <v>19</v>
      </c>
      <c r="S2" s="12" t="s">
        <v>20</v>
      </c>
      <c r="T2" s="12" t="s">
        <v>21</v>
      </c>
      <c r="U2" s="12" t="s">
        <v>22</v>
      </c>
      <c r="V2" s="12" t="s">
        <v>23</v>
      </c>
      <c r="W2" s="12" t="s">
        <v>24</v>
      </c>
      <c r="X2" s="12" t="s">
        <v>25</v>
      </c>
      <c r="Y2" s="12" t="s">
        <v>26</v>
      </c>
      <c r="Z2" s="12" t="s">
        <v>27</v>
      </c>
      <c r="AA2" s="12" t="s">
        <v>28</v>
      </c>
      <c r="AB2" s="12" t="s">
        <v>29</v>
      </c>
      <c r="AC2" s="12" t="s">
        <v>30</v>
      </c>
      <c r="AD2" s="12" t="s">
        <v>31</v>
      </c>
      <c r="AE2" s="12" t="s">
        <v>32</v>
      </c>
      <c r="AF2" s="12" t="s">
        <v>33</v>
      </c>
      <c r="AG2" s="12" t="s">
        <v>34</v>
      </c>
      <c r="AH2" s="12" t="s">
        <v>35</v>
      </c>
      <c r="AI2" s="12" t="s">
        <v>36</v>
      </c>
      <c r="AJ2" s="12" t="s">
        <v>37</v>
      </c>
      <c r="AK2" s="12" t="s">
        <v>38</v>
      </c>
    </row>
    <row r="3" spans="1:37" s="17" customFormat="1" ht="15.75" x14ac:dyDescent="0.25">
      <c r="A3" s="14" t="s">
        <v>39</v>
      </c>
      <c r="B3" s="14"/>
      <c r="C3" s="15"/>
      <c r="D3" s="15"/>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s="21" customFormat="1" x14ac:dyDescent="0.25">
      <c r="A4" s="18"/>
      <c r="B4" s="18"/>
      <c r="C4" s="19"/>
      <c r="D4" s="19"/>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1:37" s="27" customFormat="1" x14ac:dyDescent="0.25">
      <c r="A5" s="22" t="s">
        <v>40</v>
      </c>
      <c r="B5" s="23">
        <v>823112</v>
      </c>
      <c r="C5" s="24">
        <v>767331</v>
      </c>
      <c r="D5" s="23">
        <v>693209</v>
      </c>
      <c r="E5" s="25">
        <v>711384</v>
      </c>
      <c r="F5" s="25">
        <v>695064</v>
      </c>
      <c r="G5" s="25">
        <v>668381</v>
      </c>
      <c r="H5" s="25">
        <v>656973</v>
      </c>
      <c r="I5" s="26">
        <v>666428</v>
      </c>
      <c r="J5" s="26">
        <v>680268</v>
      </c>
      <c r="K5" s="26">
        <v>667504</v>
      </c>
      <c r="L5" s="26">
        <v>601320</v>
      </c>
      <c r="M5" s="26">
        <v>637248</v>
      </c>
      <c r="N5" s="26">
        <v>616112</v>
      </c>
      <c r="O5" s="26">
        <v>632376</v>
      </c>
      <c r="P5" s="26">
        <v>578560</v>
      </c>
      <c r="Q5" s="26">
        <v>541096</v>
      </c>
      <c r="R5" s="26">
        <v>565274</v>
      </c>
      <c r="S5" s="26">
        <v>524334</v>
      </c>
      <c r="T5" s="26">
        <v>487203</v>
      </c>
      <c r="U5" s="26">
        <v>485686</v>
      </c>
      <c r="V5" s="26">
        <v>511700</v>
      </c>
      <c r="W5" s="26">
        <v>516931</v>
      </c>
      <c r="X5" s="26">
        <v>502681</v>
      </c>
      <c r="Y5" s="26">
        <v>521882</v>
      </c>
      <c r="Z5" s="26">
        <v>515416</v>
      </c>
      <c r="AA5" s="26">
        <v>507451</v>
      </c>
      <c r="AB5" s="26">
        <v>475463</v>
      </c>
      <c r="AC5" s="26">
        <v>482342</v>
      </c>
      <c r="AD5" s="26">
        <v>489660</v>
      </c>
      <c r="AE5" s="26">
        <v>468980.8</v>
      </c>
      <c r="AF5" s="26">
        <v>441054</v>
      </c>
      <c r="AG5" s="26">
        <v>458671</v>
      </c>
      <c r="AH5" s="26">
        <v>445077</v>
      </c>
      <c r="AI5" s="26">
        <v>463992</v>
      </c>
      <c r="AJ5" s="26">
        <v>434337</v>
      </c>
      <c r="AK5" s="26">
        <v>440577</v>
      </c>
    </row>
    <row r="6" spans="1:37" x14ac:dyDescent="0.25">
      <c r="A6" s="28" t="s">
        <v>41</v>
      </c>
      <c r="B6" s="29">
        <v>468447</v>
      </c>
      <c r="C6" s="30">
        <v>433944</v>
      </c>
      <c r="D6" s="29">
        <v>392568</v>
      </c>
      <c r="E6" s="31">
        <v>393226</v>
      </c>
      <c r="F6" s="31">
        <v>395325</v>
      </c>
      <c r="G6" s="31">
        <v>365302</v>
      </c>
      <c r="H6" s="31">
        <v>361772</v>
      </c>
      <c r="I6" s="32">
        <v>360444</v>
      </c>
      <c r="J6" s="32">
        <v>374942</v>
      </c>
      <c r="K6" s="32">
        <v>362604</v>
      </c>
      <c r="L6" s="32">
        <v>332311</v>
      </c>
      <c r="M6" s="32">
        <v>341410</v>
      </c>
      <c r="N6" s="32">
        <v>332392</v>
      </c>
      <c r="O6" s="32">
        <v>339850</v>
      </c>
      <c r="P6" s="32">
        <v>313517</v>
      </c>
      <c r="Q6" s="32">
        <v>289715</v>
      </c>
      <c r="R6" s="32">
        <v>298689</v>
      </c>
      <c r="S6" s="32">
        <v>275649</v>
      </c>
      <c r="T6" s="32">
        <v>257905</v>
      </c>
      <c r="U6" s="32">
        <v>249441</v>
      </c>
      <c r="V6" s="32">
        <v>271996</v>
      </c>
      <c r="W6" s="32">
        <v>273678</v>
      </c>
      <c r="X6" s="32">
        <v>265909</v>
      </c>
      <c r="Y6" s="32">
        <v>267377</v>
      </c>
      <c r="Z6" s="32">
        <v>264966</v>
      </c>
      <c r="AA6" s="32">
        <v>263112</v>
      </c>
      <c r="AB6" s="32">
        <v>250393</v>
      </c>
      <c r="AC6" s="32">
        <v>248594</v>
      </c>
      <c r="AD6" s="32">
        <v>253861</v>
      </c>
      <c r="AE6" s="32">
        <v>241735.7</v>
      </c>
      <c r="AF6" s="32">
        <v>213727</v>
      </c>
      <c r="AG6" s="32">
        <v>200675</v>
      </c>
      <c r="AH6" s="32">
        <v>192848</v>
      </c>
      <c r="AI6" s="32">
        <v>197760</v>
      </c>
      <c r="AJ6" s="32">
        <v>177346</v>
      </c>
      <c r="AK6" s="32">
        <v>157673</v>
      </c>
    </row>
    <row r="7" spans="1:37" s="27" customFormat="1" x14ac:dyDescent="0.25">
      <c r="A7" s="22" t="s">
        <v>42</v>
      </c>
      <c r="B7" s="23">
        <v>466</v>
      </c>
      <c r="C7" s="24">
        <v>514</v>
      </c>
      <c r="D7" s="23">
        <v>541</v>
      </c>
      <c r="E7" s="25">
        <v>541</v>
      </c>
      <c r="F7" s="25">
        <v>521</v>
      </c>
      <c r="G7" s="25">
        <v>605</v>
      </c>
      <c r="H7" s="25">
        <v>621</v>
      </c>
      <c r="I7" s="26">
        <v>676</v>
      </c>
      <c r="J7" s="26">
        <v>399</v>
      </c>
      <c r="K7" s="26" t="s">
        <v>43</v>
      </c>
      <c r="L7" s="26" t="s">
        <v>43</v>
      </c>
      <c r="M7" s="26" t="s">
        <v>43</v>
      </c>
      <c r="N7" s="26" t="s">
        <v>43</v>
      </c>
      <c r="O7" s="26" t="s">
        <v>43</v>
      </c>
      <c r="P7" s="26" t="s">
        <v>43</v>
      </c>
      <c r="Q7" s="26" t="s">
        <v>43</v>
      </c>
      <c r="R7" s="26" t="s">
        <v>43</v>
      </c>
      <c r="S7" s="26" t="s">
        <v>43</v>
      </c>
      <c r="T7" s="26" t="s">
        <v>43</v>
      </c>
      <c r="U7" s="26" t="s">
        <v>43</v>
      </c>
      <c r="V7" s="26" t="s">
        <v>43</v>
      </c>
      <c r="W7" s="26" t="s">
        <v>43</v>
      </c>
      <c r="X7" s="26" t="s">
        <v>43</v>
      </c>
      <c r="Y7" s="26" t="s">
        <v>43</v>
      </c>
      <c r="Z7" s="26" t="s">
        <v>43</v>
      </c>
      <c r="AA7" s="26" t="s">
        <v>43</v>
      </c>
      <c r="AB7" s="26" t="s">
        <v>43</v>
      </c>
      <c r="AC7" s="26" t="s">
        <v>43</v>
      </c>
      <c r="AD7" s="26" t="s">
        <v>43</v>
      </c>
      <c r="AE7" s="26" t="s">
        <v>43</v>
      </c>
      <c r="AF7" s="26" t="s">
        <v>43</v>
      </c>
      <c r="AG7" s="26" t="s">
        <v>43</v>
      </c>
      <c r="AH7" s="26" t="s">
        <v>43</v>
      </c>
      <c r="AI7" s="26" t="s">
        <v>43</v>
      </c>
      <c r="AJ7" s="26" t="s">
        <v>43</v>
      </c>
      <c r="AK7" s="26" t="s">
        <v>43</v>
      </c>
    </row>
    <row r="8" spans="1:37" x14ac:dyDescent="0.25">
      <c r="A8" s="28" t="s">
        <v>44</v>
      </c>
      <c r="B8" s="29">
        <v>93914</v>
      </c>
      <c r="C8" s="30">
        <v>115847</v>
      </c>
      <c r="D8" s="29">
        <v>106607</v>
      </c>
      <c r="E8" s="31">
        <v>91711</v>
      </c>
      <c r="F8" s="31">
        <v>136071</v>
      </c>
      <c r="G8" s="31">
        <v>133467</v>
      </c>
      <c r="H8" s="33">
        <v>130600</v>
      </c>
      <c r="I8" s="32">
        <v>96753</v>
      </c>
      <c r="J8" s="32">
        <v>112147</v>
      </c>
      <c r="K8" s="32">
        <v>73024</v>
      </c>
      <c r="L8" s="32">
        <v>55417</v>
      </c>
      <c r="M8" s="32">
        <v>62075</v>
      </c>
      <c r="N8" s="32">
        <v>48858</v>
      </c>
      <c r="O8" s="32">
        <v>65941</v>
      </c>
      <c r="P8" s="32">
        <v>73135</v>
      </c>
      <c r="Q8" s="32">
        <v>176733</v>
      </c>
      <c r="R8" s="32">
        <v>134372</v>
      </c>
      <c r="S8" s="32">
        <v>193582</v>
      </c>
      <c r="T8" s="32">
        <v>174217</v>
      </c>
      <c r="U8" s="32">
        <v>164361</v>
      </c>
      <c r="V8" s="32">
        <v>241644</v>
      </c>
      <c r="W8" s="32">
        <v>377197</v>
      </c>
      <c r="X8" s="32">
        <v>200305</v>
      </c>
      <c r="Y8" s="32">
        <v>159156</v>
      </c>
      <c r="Z8" s="32">
        <v>193638</v>
      </c>
      <c r="AA8" s="32">
        <v>199464</v>
      </c>
      <c r="AB8" s="32">
        <v>187467</v>
      </c>
      <c r="AC8" s="32">
        <v>126513</v>
      </c>
      <c r="AD8" s="32">
        <v>244595</v>
      </c>
      <c r="AE8" s="32">
        <v>158756.79999999999</v>
      </c>
      <c r="AF8" s="32">
        <v>174089</v>
      </c>
      <c r="AG8" s="32">
        <v>154135</v>
      </c>
      <c r="AH8" s="32">
        <v>193830</v>
      </c>
      <c r="AI8" s="32">
        <v>162501</v>
      </c>
      <c r="AJ8" s="32">
        <v>167036</v>
      </c>
      <c r="AK8" s="32">
        <v>177889</v>
      </c>
    </row>
    <row r="9" spans="1:37" s="27" customFormat="1" x14ac:dyDescent="0.25">
      <c r="A9" s="34"/>
      <c r="B9" s="35"/>
      <c r="C9" s="35"/>
      <c r="D9" s="3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row>
    <row r="10" spans="1:37" s="41" customFormat="1" ht="15.75" customHeight="1" x14ac:dyDescent="0.25">
      <c r="A10" s="37" t="s">
        <v>45</v>
      </c>
      <c r="B10" s="38">
        <f>SUM(B5:B8)</f>
        <v>1385939</v>
      </c>
      <c r="C10" s="38">
        <v>1317636</v>
      </c>
      <c r="D10" s="39">
        <v>1192925</v>
      </c>
      <c r="E10" s="40">
        <v>1196862</v>
      </c>
      <c r="F10" s="40">
        <v>1226981</v>
      </c>
      <c r="G10" s="40">
        <v>1167755</v>
      </c>
      <c r="H10" s="40">
        <v>1149966</v>
      </c>
      <c r="I10" s="40">
        <v>1124301</v>
      </c>
      <c r="J10" s="40">
        <v>1167756</v>
      </c>
      <c r="K10" s="40">
        <v>1103132</v>
      </c>
      <c r="L10" s="40">
        <v>989048</v>
      </c>
      <c r="M10" s="40">
        <v>1040733</v>
      </c>
      <c r="N10" s="40">
        <v>997362</v>
      </c>
      <c r="O10" s="40">
        <v>1038167</v>
      </c>
      <c r="P10" s="40">
        <v>965212</v>
      </c>
      <c r="Q10" s="40">
        <v>1007544</v>
      </c>
      <c r="R10" s="40">
        <v>998335</v>
      </c>
      <c r="S10" s="40">
        <v>993565</v>
      </c>
      <c r="T10" s="40">
        <v>919325</v>
      </c>
      <c r="U10" s="40">
        <v>899488</v>
      </c>
      <c r="V10" s="40">
        <v>1025340</v>
      </c>
      <c r="W10" s="40">
        <v>1167806</v>
      </c>
      <c r="X10" s="40">
        <v>968895</v>
      </c>
      <c r="Y10" s="40">
        <v>948415</v>
      </c>
      <c r="Z10" s="40">
        <v>974020</v>
      </c>
      <c r="AA10" s="40">
        <v>970027</v>
      </c>
      <c r="AB10" s="40">
        <v>913323</v>
      </c>
      <c r="AC10" s="40">
        <v>857449</v>
      </c>
      <c r="AD10" s="40">
        <v>988116</v>
      </c>
      <c r="AE10" s="40">
        <v>869473.3</v>
      </c>
      <c r="AF10" s="40">
        <v>828870</v>
      </c>
      <c r="AG10" s="40">
        <v>813481</v>
      </c>
      <c r="AH10" s="40">
        <v>831755</v>
      </c>
      <c r="AI10" s="40">
        <v>824253</v>
      </c>
      <c r="AJ10" s="40">
        <v>778719</v>
      </c>
      <c r="AK10" s="40">
        <v>776139</v>
      </c>
    </row>
    <row r="11" spans="1:37" s="27" customFormat="1" x14ac:dyDescent="0.25">
      <c r="A11" s="42"/>
      <c r="B11" s="43"/>
      <c r="C11" s="43"/>
      <c r="D11" s="3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row>
    <row r="12" spans="1:37" x14ac:dyDescent="0.25">
      <c r="A12" s="28" t="s">
        <v>46</v>
      </c>
      <c r="B12" s="44">
        <v>-655140</v>
      </c>
      <c r="C12" s="44">
        <v>-633608</v>
      </c>
      <c r="D12" s="44">
        <v>-608084</v>
      </c>
      <c r="E12" s="32">
        <v>-589491</v>
      </c>
      <c r="F12" s="32">
        <v>-597723</v>
      </c>
      <c r="G12" s="32">
        <v>-610552</v>
      </c>
      <c r="H12" s="32">
        <v>-567427</v>
      </c>
      <c r="I12" s="32">
        <v>-540480</v>
      </c>
      <c r="J12" s="32">
        <v>-578632</v>
      </c>
      <c r="K12" s="32">
        <v>-599631</v>
      </c>
      <c r="L12" s="32">
        <v>-468743</v>
      </c>
      <c r="M12" s="32">
        <v>-512330</v>
      </c>
      <c r="N12" s="32">
        <v>-529242</v>
      </c>
      <c r="O12" s="32">
        <v>-513402</v>
      </c>
      <c r="P12" s="32">
        <v>-575081</v>
      </c>
      <c r="Q12" s="32">
        <v>-478566</v>
      </c>
      <c r="R12" s="32">
        <v>-571464</v>
      </c>
      <c r="S12" s="32">
        <v>-491800</v>
      </c>
      <c r="T12" s="32">
        <v>-491389</v>
      </c>
      <c r="U12" s="32">
        <v>-456923</v>
      </c>
      <c r="V12" s="32">
        <v>-459325</v>
      </c>
      <c r="W12" s="32">
        <v>-433250</v>
      </c>
      <c r="X12" s="32">
        <v>-429549</v>
      </c>
      <c r="Y12" s="32">
        <v>-419930</v>
      </c>
      <c r="Z12" s="32">
        <v>-427608</v>
      </c>
      <c r="AA12" s="32">
        <v>-430364</v>
      </c>
      <c r="AB12" s="32">
        <v>-395263</v>
      </c>
      <c r="AC12" s="32">
        <v>-379148</v>
      </c>
      <c r="AD12" s="32">
        <v>-402229</v>
      </c>
      <c r="AE12" s="32">
        <v>-352081</v>
      </c>
      <c r="AF12" s="32">
        <v>-348708</v>
      </c>
      <c r="AG12" s="32">
        <v>-321646</v>
      </c>
      <c r="AH12" s="32">
        <v>-324833</v>
      </c>
      <c r="AI12" s="32">
        <v>-317795</v>
      </c>
      <c r="AJ12" s="32">
        <v>-294584</v>
      </c>
      <c r="AK12" s="32">
        <v>-279250</v>
      </c>
    </row>
    <row r="13" spans="1:37" s="27" customFormat="1" x14ac:dyDescent="0.25">
      <c r="A13" s="22" t="s">
        <v>47</v>
      </c>
      <c r="B13" s="45">
        <v>-93914</v>
      </c>
      <c r="C13" s="45">
        <v>-115847</v>
      </c>
      <c r="D13" s="45">
        <v>-106607</v>
      </c>
      <c r="E13" s="26">
        <v>-91711</v>
      </c>
      <c r="F13" s="26">
        <v>-136071</v>
      </c>
      <c r="G13" s="26">
        <v>-133467</v>
      </c>
      <c r="H13" s="26">
        <v>-130600</v>
      </c>
      <c r="I13" s="26">
        <v>-96753</v>
      </c>
      <c r="J13" s="26">
        <v>-112147</v>
      </c>
      <c r="K13" s="26">
        <v>-73024</v>
      </c>
      <c r="L13" s="26">
        <v>-55417</v>
      </c>
      <c r="M13" s="26">
        <v>-62075</v>
      </c>
      <c r="N13" s="26">
        <v>-48858</v>
      </c>
      <c r="O13" s="26">
        <v>-65941</v>
      </c>
      <c r="P13" s="26">
        <v>-73136</v>
      </c>
      <c r="Q13" s="26">
        <v>-176733</v>
      </c>
      <c r="R13" s="26">
        <v>-134372</v>
      </c>
      <c r="S13" s="26">
        <v>-193582</v>
      </c>
      <c r="T13" s="26">
        <v>-171985</v>
      </c>
      <c r="U13" s="26">
        <v>-161865</v>
      </c>
      <c r="V13" s="26">
        <v>-237981</v>
      </c>
      <c r="W13" s="26">
        <v>-373220</v>
      </c>
      <c r="X13" s="26">
        <v>-196121</v>
      </c>
      <c r="Y13" s="26">
        <v>-154384</v>
      </c>
      <c r="Z13" s="26">
        <v>-189627</v>
      </c>
      <c r="AA13" s="26">
        <v>-195047</v>
      </c>
      <c r="AB13" s="26">
        <v>-183281</v>
      </c>
      <c r="AC13" s="26">
        <v>-122618</v>
      </c>
      <c r="AD13" s="26">
        <v>-237283</v>
      </c>
      <c r="AE13" s="26">
        <v>-155219</v>
      </c>
      <c r="AF13" s="26">
        <v>-171187</v>
      </c>
      <c r="AG13" s="26">
        <v>-152807</v>
      </c>
      <c r="AH13" s="26">
        <v>-189972</v>
      </c>
      <c r="AI13" s="26">
        <v>-159182</v>
      </c>
      <c r="AJ13" s="26">
        <v>-163227</v>
      </c>
      <c r="AK13" s="26">
        <v>-174920</v>
      </c>
    </row>
    <row r="14" spans="1:37" s="49" customFormat="1" x14ac:dyDescent="0.25">
      <c r="A14" s="46" t="s">
        <v>48</v>
      </c>
      <c r="B14" s="47">
        <v>-749054</v>
      </c>
      <c r="C14" s="47">
        <v>-749455</v>
      </c>
      <c r="D14" s="47">
        <v>-714691</v>
      </c>
      <c r="E14" s="48">
        <v>-681202</v>
      </c>
      <c r="F14" s="48">
        <v>-733794</v>
      </c>
      <c r="G14" s="48">
        <v>-744019</v>
      </c>
      <c r="H14" s="48">
        <v>-698027</v>
      </c>
      <c r="I14" s="48">
        <v>-637233</v>
      </c>
      <c r="J14" s="48">
        <v>-690779</v>
      </c>
      <c r="K14" s="48">
        <v>-672655</v>
      </c>
      <c r="L14" s="48">
        <v>-524160</v>
      </c>
      <c r="M14" s="48">
        <v>-574405</v>
      </c>
      <c r="N14" s="48">
        <v>-578100</v>
      </c>
      <c r="O14" s="48">
        <v>-579343</v>
      </c>
      <c r="P14" s="48">
        <v>-648217</v>
      </c>
      <c r="Q14" s="48">
        <v>-655299</v>
      </c>
      <c r="R14" s="48">
        <v>-705836</v>
      </c>
      <c r="S14" s="48">
        <v>-685382</v>
      </c>
      <c r="T14" s="48">
        <v>-663374</v>
      </c>
      <c r="U14" s="48">
        <v>-618788</v>
      </c>
      <c r="V14" s="48">
        <v>-697306</v>
      </c>
      <c r="W14" s="48">
        <v>-806470</v>
      </c>
      <c r="X14" s="48">
        <v>-625670</v>
      </c>
      <c r="Y14" s="48">
        <v>-574314</v>
      </c>
      <c r="Z14" s="48">
        <v>-617235</v>
      </c>
      <c r="AA14" s="48">
        <v>-625411</v>
      </c>
      <c r="AB14" s="48">
        <v>-578544</v>
      </c>
      <c r="AC14" s="48">
        <v>-501766</v>
      </c>
      <c r="AD14" s="48">
        <v>-639512</v>
      </c>
      <c r="AE14" s="48">
        <v>-507300</v>
      </c>
      <c r="AF14" s="48">
        <v>-519895</v>
      </c>
      <c r="AG14" s="48">
        <v>-474453</v>
      </c>
      <c r="AH14" s="48">
        <v>-514805</v>
      </c>
      <c r="AI14" s="48">
        <v>-476977</v>
      </c>
      <c r="AJ14" s="48">
        <v>-457811</v>
      </c>
      <c r="AK14" s="48">
        <v>-454170</v>
      </c>
    </row>
    <row r="15" spans="1:37" s="27" customFormat="1" x14ac:dyDescent="0.25">
      <c r="A15" s="34"/>
      <c r="B15" s="35"/>
      <c r="C15" s="35"/>
      <c r="D15" s="50"/>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1:37" s="41" customFormat="1" ht="15.75" x14ac:dyDescent="0.25">
      <c r="A16" s="37" t="s">
        <v>49</v>
      </c>
      <c r="B16" s="51">
        <f>B10+B14</f>
        <v>636885</v>
      </c>
      <c r="C16" s="51">
        <v>568181</v>
      </c>
      <c r="D16" s="51">
        <v>478234</v>
      </c>
      <c r="E16" s="40">
        <v>515660</v>
      </c>
      <c r="F16" s="40">
        <v>493187</v>
      </c>
      <c r="G16" s="40">
        <v>423736</v>
      </c>
      <c r="H16" s="40">
        <v>451939</v>
      </c>
      <c r="I16" s="40">
        <v>487068</v>
      </c>
      <c r="J16" s="40">
        <v>476977</v>
      </c>
      <c r="K16" s="40">
        <v>430477</v>
      </c>
      <c r="L16" s="40">
        <v>464888</v>
      </c>
      <c r="M16" s="40">
        <v>466328</v>
      </c>
      <c r="N16" s="40">
        <v>419262</v>
      </c>
      <c r="O16" s="40">
        <v>458824</v>
      </c>
      <c r="P16" s="40">
        <v>316995</v>
      </c>
      <c r="Q16" s="40">
        <v>352245</v>
      </c>
      <c r="R16" s="40">
        <v>292499</v>
      </c>
      <c r="S16" s="40">
        <v>308183</v>
      </c>
      <c r="T16" s="40">
        <v>255951</v>
      </c>
      <c r="U16" s="40">
        <v>280700</v>
      </c>
      <c r="V16" s="40">
        <v>328034</v>
      </c>
      <c r="W16" s="40">
        <v>361336</v>
      </c>
      <c r="X16" s="40">
        <v>343225</v>
      </c>
      <c r="Y16" s="40">
        <v>374101</v>
      </c>
      <c r="Z16" s="40">
        <v>356785</v>
      </c>
      <c r="AA16" s="40">
        <v>344616</v>
      </c>
      <c r="AB16" s="40">
        <v>334779</v>
      </c>
      <c r="AC16" s="40">
        <v>355683</v>
      </c>
      <c r="AD16" s="40">
        <v>348604</v>
      </c>
      <c r="AE16" s="40">
        <v>362173.3</v>
      </c>
      <c r="AF16" s="40">
        <v>308975</v>
      </c>
      <c r="AG16" s="40">
        <v>339028</v>
      </c>
      <c r="AH16" s="40">
        <v>316950</v>
      </c>
      <c r="AI16" s="40">
        <v>347276</v>
      </c>
      <c r="AJ16" s="40">
        <v>320908</v>
      </c>
      <c r="AK16" s="40">
        <v>321969</v>
      </c>
    </row>
    <row r="17" spans="1:37" s="27" customFormat="1" x14ac:dyDescent="0.25">
      <c r="A17" s="42"/>
      <c r="B17" s="50"/>
      <c r="C17" s="50"/>
      <c r="D17" s="50"/>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37" x14ac:dyDescent="0.25">
      <c r="A18" s="28" t="s">
        <v>50</v>
      </c>
      <c r="B18" s="44">
        <v>-96286</v>
      </c>
      <c r="C18" s="44">
        <v>-97036</v>
      </c>
      <c r="D18" s="44">
        <v>-96439</v>
      </c>
      <c r="E18" s="32">
        <v>-99115</v>
      </c>
      <c r="F18" s="32">
        <v>-103798</v>
      </c>
      <c r="G18" s="32">
        <v>-139254</v>
      </c>
      <c r="H18" s="32">
        <v>-109108</v>
      </c>
      <c r="I18" s="32">
        <v>-102696</v>
      </c>
      <c r="J18" s="32">
        <v>-97210</v>
      </c>
      <c r="K18" s="32">
        <v>-102486</v>
      </c>
      <c r="L18" s="32">
        <v>-93451</v>
      </c>
      <c r="M18" s="32">
        <v>-93783</v>
      </c>
      <c r="N18" s="32">
        <v>-86337</v>
      </c>
      <c r="O18" s="32">
        <v>-86629</v>
      </c>
      <c r="P18" s="32">
        <v>-88769</v>
      </c>
      <c r="Q18" s="32">
        <v>-82875</v>
      </c>
      <c r="R18" s="32">
        <v>-83224</v>
      </c>
      <c r="S18" s="32">
        <v>-77887</v>
      </c>
      <c r="T18" s="32">
        <v>-87091</v>
      </c>
      <c r="U18" s="32">
        <v>-67769</v>
      </c>
      <c r="V18" s="32">
        <v>-68700</v>
      </c>
      <c r="W18" s="32">
        <v>-66262</v>
      </c>
      <c r="X18" s="32">
        <v>-67926</v>
      </c>
      <c r="Y18" s="32">
        <v>-60420</v>
      </c>
      <c r="Z18" s="32">
        <v>-65017</v>
      </c>
      <c r="AA18" s="32">
        <v>-59122</v>
      </c>
      <c r="AB18" s="32">
        <v>-54725</v>
      </c>
      <c r="AC18" s="32">
        <v>-51704</v>
      </c>
      <c r="AD18" s="32">
        <v>-51275</v>
      </c>
      <c r="AE18" s="32">
        <v>-56719.199999999997</v>
      </c>
      <c r="AF18" s="32">
        <v>-48789</v>
      </c>
      <c r="AG18" s="32">
        <v>-55077</v>
      </c>
      <c r="AH18" s="32">
        <v>-47698</v>
      </c>
      <c r="AI18" s="32">
        <v>-45785</v>
      </c>
      <c r="AJ18" s="32">
        <v>-42027</v>
      </c>
      <c r="AK18" s="32">
        <v>-39847</v>
      </c>
    </row>
    <row r="19" spans="1:37" s="27" customFormat="1" x14ac:dyDescent="0.25">
      <c r="A19" s="22" t="s">
        <v>51</v>
      </c>
      <c r="B19" s="45">
        <v>-130703</v>
      </c>
      <c r="C19" s="45">
        <v>-120737</v>
      </c>
      <c r="D19" s="45">
        <v>-119550</v>
      </c>
      <c r="E19" s="26">
        <v>-108990</v>
      </c>
      <c r="F19" s="26">
        <v>-121264</v>
      </c>
      <c r="G19" s="26">
        <v>-113881</v>
      </c>
      <c r="H19" s="26">
        <v>-130683</v>
      </c>
      <c r="I19" s="26">
        <v>-118279</v>
      </c>
      <c r="J19" s="26">
        <v>-131345</v>
      </c>
      <c r="K19" s="26">
        <v>-55872</v>
      </c>
      <c r="L19" s="26">
        <v>-177552</v>
      </c>
      <c r="M19" s="26">
        <v>-106343</v>
      </c>
      <c r="N19" s="26">
        <v>-111536</v>
      </c>
      <c r="O19" s="26">
        <v>-107839</v>
      </c>
      <c r="P19" s="26">
        <v>-30125</v>
      </c>
      <c r="Q19" s="26">
        <v>-97964</v>
      </c>
      <c r="R19" s="26">
        <v>-198533</v>
      </c>
      <c r="S19" s="26">
        <v>-96246</v>
      </c>
      <c r="T19" s="26">
        <v>-116625</v>
      </c>
      <c r="U19" s="26">
        <v>-109629</v>
      </c>
      <c r="V19" s="26">
        <v>-120958</v>
      </c>
      <c r="W19" s="26">
        <v>-110720</v>
      </c>
      <c r="X19" s="26">
        <v>-110781</v>
      </c>
      <c r="Y19" s="26">
        <v>-102831</v>
      </c>
      <c r="Z19" s="26">
        <v>-115175</v>
      </c>
      <c r="AA19" s="26">
        <v>-106590</v>
      </c>
      <c r="AB19" s="26">
        <v>-111998</v>
      </c>
      <c r="AC19" s="26">
        <v>-89768</v>
      </c>
      <c r="AD19" s="26">
        <v>-89313</v>
      </c>
      <c r="AE19" s="26">
        <v>-102307.2</v>
      </c>
      <c r="AF19" s="26">
        <v>-86155</v>
      </c>
      <c r="AG19" s="26">
        <v>-91228</v>
      </c>
      <c r="AH19" s="26">
        <v>-102863</v>
      </c>
      <c r="AI19" s="26">
        <v>-97130</v>
      </c>
      <c r="AJ19" s="26">
        <v>-85197</v>
      </c>
      <c r="AK19" s="26">
        <v>-77290</v>
      </c>
    </row>
    <row r="20" spans="1:37" x14ac:dyDescent="0.25">
      <c r="A20" s="28" t="s">
        <v>52</v>
      </c>
      <c r="B20" s="44">
        <v>27383</v>
      </c>
      <c r="C20" s="44">
        <v>23457</v>
      </c>
      <c r="D20" s="44">
        <v>19146</v>
      </c>
      <c r="E20" s="32">
        <v>37951</v>
      </c>
      <c r="F20" s="32">
        <v>38714</v>
      </c>
      <c r="G20" s="32">
        <v>84897</v>
      </c>
      <c r="H20" s="32">
        <v>32521</v>
      </c>
      <c r="I20" s="32">
        <v>40003</v>
      </c>
      <c r="J20" s="32">
        <v>50991</v>
      </c>
      <c r="K20" s="32">
        <v>60714</v>
      </c>
      <c r="L20" s="32">
        <v>49728</v>
      </c>
      <c r="M20" s="32">
        <v>86363</v>
      </c>
      <c r="N20" s="32">
        <v>87922</v>
      </c>
      <c r="O20" s="32">
        <v>36022</v>
      </c>
      <c r="P20" s="32">
        <v>29591</v>
      </c>
      <c r="Q20" s="32">
        <v>36748</v>
      </c>
      <c r="R20" s="32">
        <v>80184</v>
      </c>
      <c r="S20" s="32">
        <v>65231</v>
      </c>
      <c r="T20" s="32">
        <v>33069</v>
      </c>
      <c r="U20" s="32">
        <v>26707</v>
      </c>
      <c r="V20" s="32">
        <v>33249</v>
      </c>
      <c r="W20" s="32">
        <v>33448</v>
      </c>
      <c r="X20" s="32">
        <v>24691</v>
      </c>
      <c r="Y20" s="32">
        <v>18959</v>
      </c>
      <c r="Z20" s="32">
        <v>42173</v>
      </c>
      <c r="AA20" s="32">
        <v>43661</v>
      </c>
      <c r="AB20" s="32">
        <v>11715</v>
      </c>
      <c r="AC20" s="32">
        <v>11178</v>
      </c>
      <c r="AD20" s="32">
        <v>32498</v>
      </c>
      <c r="AE20" s="32">
        <v>12235.8</v>
      </c>
      <c r="AF20" s="32">
        <v>32774</v>
      </c>
      <c r="AG20" s="32">
        <v>44823</v>
      </c>
      <c r="AH20" s="32">
        <v>10842</v>
      </c>
      <c r="AI20" s="32">
        <v>19477</v>
      </c>
      <c r="AJ20" s="32">
        <v>14314</v>
      </c>
      <c r="AK20" s="32">
        <v>34069</v>
      </c>
    </row>
    <row r="21" spans="1:37" s="27" customFormat="1" x14ac:dyDescent="0.25">
      <c r="A21" s="22" t="s">
        <v>53</v>
      </c>
      <c r="B21" s="45">
        <v>-60501</v>
      </c>
      <c r="C21" s="45">
        <v>-52664</v>
      </c>
      <c r="D21" s="45">
        <v>-74869</v>
      </c>
      <c r="E21" s="26">
        <v>-33137</v>
      </c>
      <c r="F21" s="26">
        <v>-34962</v>
      </c>
      <c r="G21" s="26">
        <v>-37182.6</v>
      </c>
      <c r="H21" s="26">
        <v>-31972</v>
      </c>
      <c r="I21" s="26">
        <v>-35496</v>
      </c>
      <c r="J21" s="26">
        <v>-29933</v>
      </c>
      <c r="K21" s="26">
        <v>-80200</v>
      </c>
      <c r="L21" s="26">
        <v>-30855</v>
      </c>
      <c r="M21" s="26">
        <v>-85834</v>
      </c>
      <c r="N21" s="26">
        <v>-60248</v>
      </c>
      <c r="O21" s="26">
        <v>-86639</v>
      </c>
      <c r="P21" s="26">
        <v>-34801</v>
      </c>
      <c r="Q21" s="26">
        <v>-30771</v>
      </c>
      <c r="R21" s="26">
        <v>-88987</v>
      </c>
      <c r="S21" s="26">
        <v>-49488</v>
      </c>
      <c r="T21" s="26">
        <v>-24294</v>
      </c>
      <c r="U21" s="26">
        <v>-27724</v>
      </c>
      <c r="V21" s="26">
        <v>-79788</v>
      </c>
      <c r="W21" s="26">
        <v>-25087</v>
      </c>
      <c r="X21" s="26">
        <v>-29653</v>
      </c>
      <c r="Y21" s="26">
        <v>-25221</v>
      </c>
      <c r="Z21" s="26">
        <v>-27784</v>
      </c>
      <c r="AA21" s="26">
        <v>-17057</v>
      </c>
      <c r="AB21" s="26">
        <v>-17344</v>
      </c>
      <c r="AC21" s="26">
        <v>-19531</v>
      </c>
      <c r="AD21" s="26">
        <v>-33236</v>
      </c>
      <c r="AE21" s="26">
        <v>-12839</v>
      </c>
      <c r="AF21" s="26">
        <v>-15194</v>
      </c>
      <c r="AG21" s="26">
        <v>-28359</v>
      </c>
      <c r="AH21" s="26">
        <v>-12860</v>
      </c>
      <c r="AI21" s="26">
        <v>-16446</v>
      </c>
      <c r="AJ21" s="26">
        <v>-21421</v>
      </c>
      <c r="AK21" s="26">
        <v>-12659</v>
      </c>
    </row>
    <row r="22" spans="1:37" x14ac:dyDescent="0.25">
      <c r="A22" s="28" t="s">
        <v>54</v>
      </c>
      <c r="B22" s="44">
        <v>-16331</v>
      </c>
      <c r="C22" s="44">
        <v>-12222</v>
      </c>
      <c r="D22" s="44">
        <v>-7519</v>
      </c>
      <c r="E22" s="32">
        <v>-11827</v>
      </c>
      <c r="F22" s="32">
        <v>-11536</v>
      </c>
      <c r="G22" s="32">
        <v>-7999</v>
      </c>
      <c r="H22" s="32">
        <v>-6977</v>
      </c>
      <c r="I22" s="32">
        <v>-10401</v>
      </c>
      <c r="J22" s="32">
        <v>-9761</v>
      </c>
      <c r="K22" s="32">
        <v>-9424</v>
      </c>
      <c r="L22" s="32">
        <v>-6961</v>
      </c>
      <c r="M22" s="32">
        <v>-9090</v>
      </c>
      <c r="N22" s="32">
        <v>-8266</v>
      </c>
      <c r="O22" s="32">
        <v>-6865</v>
      </c>
      <c r="P22" s="32">
        <v>-9887</v>
      </c>
      <c r="Q22" s="32">
        <v>-2155</v>
      </c>
      <c r="R22" s="32">
        <v>1565</v>
      </c>
      <c r="S22" s="32">
        <v>392</v>
      </c>
      <c r="T22" s="32">
        <v>-639</v>
      </c>
      <c r="U22" s="32">
        <v>-1318</v>
      </c>
      <c r="V22" s="32">
        <v>-2793</v>
      </c>
      <c r="W22" s="32">
        <v>-5631</v>
      </c>
      <c r="X22" s="32">
        <v>-4765</v>
      </c>
      <c r="Y22" s="32">
        <v>-6628</v>
      </c>
      <c r="Z22" s="32">
        <v>-11061</v>
      </c>
      <c r="AA22" s="32">
        <v>-8224</v>
      </c>
      <c r="AB22" s="32">
        <v>-5480</v>
      </c>
      <c r="AC22" s="32">
        <v>-7905</v>
      </c>
      <c r="AD22" s="32">
        <v>-5342</v>
      </c>
      <c r="AE22" s="32">
        <v>-7808</v>
      </c>
      <c r="AF22" s="32">
        <v>-6777</v>
      </c>
      <c r="AG22" s="32">
        <v>-7685</v>
      </c>
      <c r="AH22" s="32">
        <v>-4897</v>
      </c>
      <c r="AI22" s="32">
        <v>-8353</v>
      </c>
      <c r="AJ22" s="32">
        <v>-7323</v>
      </c>
      <c r="AK22" s="32">
        <v>-7744</v>
      </c>
    </row>
    <row r="23" spans="1:37" s="27" customFormat="1" x14ac:dyDescent="0.25">
      <c r="A23" s="22" t="s">
        <v>55</v>
      </c>
      <c r="B23" s="45">
        <v>-3373</v>
      </c>
      <c r="C23" s="45">
        <v>-4332</v>
      </c>
      <c r="D23" s="45">
        <v>-1710</v>
      </c>
      <c r="E23" s="26">
        <v>-3357</v>
      </c>
      <c r="F23" s="26">
        <v>-4662</v>
      </c>
      <c r="G23" s="26">
        <v>-4565.3999999999996</v>
      </c>
      <c r="H23" s="26">
        <v>-2580</v>
      </c>
      <c r="I23" s="26">
        <v>-1191</v>
      </c>
      <c r="J23" s="26">
        <v>-1785</v>
      </c>
      <c r="K23" s="26">
        <v>-2204</v>
      </c>
      <c r="L23" s="26">
        <v>-2125</v>
      </c>
      <c r="M23" s="26">
        <v>-1292</v>
      </c>
      <c r="N23" s="26">
        <v>-215</v>
      </c>
      <c r="O23" s="26">
        <v>-486</v>
      </c>
      <c r="P23" s="26">
        <v>-3802</v>
      </c>
      <c r="Q23" s="26">
        <v>-163</v>
      </c>
      <c r="R23" s="26">
        <v>-1267</v>
      </c>
      <c r="S23" s="26">
        <v>270</v>
      </c>
      <c r="T23" s="26">
        <v>2506</v>
      </c>
      <c r="U23" s="26">
        <v>-2409</v>
      </c>
      <c r="V23" s="26">
        <v>-588</v>
      </c>
      <c r="W23" s="26">
        <v>-4468</v>
      </c>
      <c r="X23" s="26">
        <v>-1867</v>
      </c>
      <c r="Y23" s="26">
        <v>-2502</v>
      </c>
      <c r="Z23" s="26">
        <v>4575</v>
      </c>
      <c r="AA23" s="26">
        <v>-3098</v>
      </c>
      <c r="AB23" s="26">
        <v>-4688</v>
      </c>
      <c r="AC23" s="26">
        <v>-3966</v>
      </c>
      <c r="AD23" s="26">
        <v>-3778</v>
      </c>
      <c r="AE23" s="26">
        <v>-4468</v>
      </c>
      <c r="AF23" s="26">
        <v>-2942</v>
      </c>
      <c r="AG23" s="26">
        <v>-2132</v>
      </c>
      <c r="AH23" s="26">
        <v>-6098</v>
      </c>
      <c r="AI23" s="26">
        <v>-4158</v>
      </c>
      <c r="AJ23" s="26">
        <v>-3880</v>
      </c>
      <c r="AK23" s="26">
        <v>-4401</v>
      </c>
    </row>
    <row r="24" spans="1:37" x14ac:dyDescent="0.25">
      <c r="A24" s="52"/>
      <c r="B24" s="53"/>
      <c r="C24" s="53"/>
      <c r="D24" s="53"/>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row>
    <row r="25" spans="1:37" s="41" customFormat="1" ht="15.75" x14ac:dyDescent="0.25">
      <c r="A25" s="37" t="s">
        <v>56</v>
      </c>
      <c r="B25" s="51">
        <f>SUM(B18:B23)</f>
        <v>-279811</v>
      </c>
      <c r="C25" s="51">
        <v>-263534</v>
      </c>
      <c r="D25" s="51">
        <v>-280941</v>
      </c>
      <c r="E25" s="40">
        <v>-218475</v>
      </c>
      <c r="F25" s="40">
        <v>-237508</v>
      </c>
      <c r="G25" s="40">
        <v>-217985</v>
      </c>
      <c r="H25" s="40">
        <v>-248799</v>
      </c>
      <c r="I25" s="40">
        <v>-228060</v>
      </c>
      <c r="J25" s="40">
        <v>-219043</v>
      </c>
      <c r="K25" s="40">
        <v>-189472</v>
      </c>
      <c r="L25" s="40">
        <v>-261216</v>
      </c>
      <c r="M25" s="40">
        <v>-209979</v>
      </c>
      <c r="N25" s="40">
        <v>-178680</v>
      </c>
      <c r="O25" s="40">
        <v>-252436</v>
      </c>
      <c r="P25" s="40">
        <v>-137793</v>
      </c>
      <c r="Q25" s="40">
        <v>-177180</v>
      </c>
      <c r="R25" s="40">
        <v>-290262</v>
      </c>
      <c r="S25" s="40">
        <v>-157728</v>
      </c>
      <c r="T25" s="40">
        <v>-193074</v>
      </c>
      <c r="U25" s="40">
        <v>-182142</v>
      </c>
      <c r="V25" s="40">
        <v>-239578</v>
      </c>
      <c r="W25" s="40">
        <v>-178720</v>
      </c>
      <c r="X25" s="40">
        <v>-190301</v>
      </c>
      <c r="Y25" s="40">
        <v>-178643</v>
      </c>
      <c r="Z25" s="40">
        <v>-172289</v>
      </c>
      <c r="AA25" s="40">
        <v>-150430</v>
      </c>
      <c r="AB25" s="40">
        <v>-182520</v>
      </c>
      <c r="AC25" s="40">
        <v>-161696</v>
      </c>
      <c r="AD25" s="40">
        <v>-150446</v>
      </c>
      <c r="AE25" s="40">
        <v>-171905.6</v>
      </c>
      <c r="AF25" s="40">
        <v>-127083</v>
      </c>
      <c r="AG25" s="40">
        <v>-139658</v>
      </c>
      <c r="AH25" s="40">
        <v>-163574</v>
      </c>
      <c r="AI25" s="40">
        <v>-152395</v>
      </c>
      <c r="AJ25" s="40">
        <v>-145534</v>
      </c>
      <c r="AK25" s="40">
        <v>-107872</v>
      </c>
    </row>
    <row r="26" spans="1:37" s="41" customFormat="1" ht="15.75" x14ac:dyDescent="0.25">
      <c r="A26" s="37" t="s">
        <v>57</v>
      </c>
      <c r="B26" s="51">
        <f>B16+B25</f>
        <v>357074</v>
      </c>
      <c r="C26" s="51">
        <v>304647</v>
      </c>
      <c r="D26" s="51">
        <v>197293</v>
      </c>
      <c r="E26" s="40">
        <v>297185</v>
      </c>
      <c r="F26" s="40">
        <v>255679</v>
      </c>
      <c r="G26" s="40">
        <v>205751</v>
      </c>
      <c r="H26" s="40">
        <v>203140</v>
      </c>
      <c r="I26" s="40">
        <v>259008</v>
      </c>
      <c r="J26" s="40">
        <v>257934</v>
      </c>
      <c r="K26" s="40">
        <v>241005</v>
      </c>
      <c r="L26" s="40">
        <v>203672</v>
      </c>
      <c r="M26" s="40">
        <v>256349</v>
      </c>
      <c r="N26" s="40">
        <v>240582</v>
      </c>
      <c r="O26" s="40">
        <v>206388</v>
      </c>
      <c r="P26" s="40">
        <v>179202</v>
      </c>
      <c r="Q26" s="40">
        <v>175065</v>
      </c>
      <c r="R26" s="40">
        <v>2237</v>
      </c>
      <c r="S26" s="40">
        <v>150455</v>
      </c>
      <c r="T26" s="40">
        <v>62877</v>
      </c>
      <c r="U26" s="40">
        <v>98558</v>
      </c>
      <c r="V26" s="40">
        <v>88456</v>
      </c>
      <c r="W26" s="40">
        <v>182616</v>
      </c>
      <c r="X26" s="40">
        <v>152924</v>
      </c>
      <c r="Y26" s="40">
        <v>195458</v>
      </c>
      <c r="Z26" s="40">
        <v>184496</v>
      </c>
      <c r="AA26" s="40">
        <v>194186</v>
      </c>
      <c r="AB26" s="40">
        <v>152259</v>
      </c>
      <c r="AC26" s="40">
        <v>193987</v>
      </c>
      <c r="AD26" s="40">
        <v>198158</v>
      </c>
      <c r="AE26" s="40">
        <v>190267.7</v>
      </c>
      <c r="AF26" s="40">
        <v>181892</v>
      </c>
      <c r="AG26" s="40">
        <v>199370</v>
      </c>
      <c r="AH26" s="40">
        <v>153376</v>
      </c>
      <c r="AI26" s="40">
        <v>194881</v>
      </c>
      <c r="AJ26" s="40">
        <v>175374</v>
      </c>
      <c r="AK26" s="40">
        <v>214097</v>
      </c>
    </row>
    <row r="27" spans="1:37" s="27" customFormat="1" x14ac:dyDescent="0.25">
      <c r="A27" s="34"/>
      <c r="B27" s="50"/>
      <c r="C27" s="50"/>
      <c r="D27" s="50"/>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row>
    <row r="28" spans="1:37" x14ac:dyDescent="0.25">
      <c r="A28" s="54" t="s">
        <v>58</v>
      </c>
      <c r="B28" s="44">
        <v>35108</v>
      </c>
      <c r="C28" s="44">
        <v>28648</v>
      </c>
      <c r="D28" s="44">
        <v>29667</v>
      </c>
      <c r="E28" s="32">
        <v>22124</v>
      </c>
      <c r="F28" s="32">
        <v>22514</v>
      </c>
      <c r="G28" s="32">
        <v>41715</v>
      </c>
      <c r="H28" s="32">
        <v>31665</v>
      </c>
      <c r="I28" s="32">
        <v>20668</v>
      </c>
      <c r="J28" s="32">
        <v>23698</v>
      </c>
      <c r="K28" s="32">
        <v>28558</v>
      </c>
      <c r="L28" s="32">
        <v>43361</v>
      </c>
      <c r="M28" s="32">
        <v>36528</v>
      </c>
      <c r="N28" s="32">
        <v>52648</v>
      </c>
      <c r="O28" s="32">
        <v>29033</v>
      </c>
      <c r="P28" s="32">
        <v>73542</v>
      </c>
      <c r="Q28" s="32">
        <v>47027</v>
      </c>
      <c r="R28" s="32">
        <v>32992</v>
      </c>
      <c r="S28" s="32">
        <v>42533</v>
      </c>
      <c r="T28" s="32">
        <v>15445</v>
      </c>
      <c r="U28" s="32">
        <v>30585</v>
      </c>
      <c r="V28" s="32">
        <v>18053</v>
      </c>
      <c r="W28" s="32">
        <v>11851</v>
      </c>
      <c r="X28" s="32">
        <v>24846</v>
      </c>
      <c r="Y28" s="32">
        <v>22924</v>
      </c>
      <c r="Z28" s="32">
        <v>16143</v>
      </c>
      <c r="AA28" s="32">
        <v>25564</v>
      </c>
      <c r="AB28" s="32">
        <v>21873</v>
      </c>
      <c r="AC28" s="32">
        <v>22255</v>
      </c>
      <c r="AD28" s="32">
        <v>29709</v>
      </c>
      <c r="AE28" s="32">
        <v>46540</v>
      </c>
      <c r="AF28" s="32">
        <v>28297</v>
      </c>
      <c r="AG28" s="32">
        <v>30171</v>
      </c>
      <c r="AH28" s="32">
        <v>26567</v>
      </c>
      <c r="AI28" s="32">
        <v>24638</v>
      </c>
      <c r="AJ28" s="32">
        <v>24848</v>
      </c>
      <c r="AK28" s="32">
        <v>20279</v>
      </c>
    </row>
    <row r="29" spans="1:37" s="27" customFormat="1" x14ac:dyDescent="0.25">
      <c r="A29" s="27" t="s">
        <v>59</v>
      </c>
      <c r="B29" s="45">
        <v>-57525</v>
      </c>
      <c r="C29" s="45">
        <v>-67838</v>
      </c>
      <c r="D29" s="45">
        <v>-60486</v>
      </c>
      <c r="E29" s="26">
        <v>-63593</v>
      </c>
      <c r="F29" s="26">
        <v>-57324</v>
      </c>
      <c r="G29" s="26">
        <v>-83387</v>
      </c>
      <c r="H29" s="26">
        <v>-95942</v>
      </c>
      <c r="I29" s="26">
        <v>-71615</v>
      </c>
      <c r="J29" s="26">
        <v>-79621</v>
      </c>
      <c r="K29" s="26">
        <v>-64094</v>
      </c>
      <c r="L29" s="26">
        <v>-101258</v>
      </c>
      <c r="M29" s="26">
        <v>-87432</v>
      </c>
      <c r="N29" s="26">
        <v>-103773</v>
      </c>
      <c r="O29" s="26">
        <v>-87509</v>
      </c>
      <c r="P29" s="26">
        <v>-98379</v>
      </c>
      <c r="Q29" s="26">
        <v>-113794</v>
      </c>
      <c r="R29" s="26">
        <v>-83440</v>
      </c>
      <c r="S29" s="26">
        <v>-184989</v>
      </c>
      <c r="T29" s="26">
        <v>-84296</v>
      </c>
      <c r="U29" s="26">
        <v>-111899</v>
      </c>
      <c r="V29" s="26">
        <v>-68685</v>
      </c>
      <c r="W29" s="26">
        <v>-60253</v>
      </c>
      <c r="X29" s="26">
        <v>-68457</v>
      </c>
      <c r="Y29" s="26">
        <v>-67089</v>
      </c>
      <c r="Z29" s="26">
        <v>-64204</v>
      </c>
      <c r="AA29" s="26">
        <v>-55843</v>
      </c>
      <c r="AB29" s="26">
        <v>-65075</v>
      </c>
      <c r="AC29" s="26">
        <v>-59481</v>
      </c>
      <c r="AD29" s="26">
        <v>-61706</v>
      </c>
      <c r="AE29" s="26">
        <v>-69951</v>
      </c>
      <c r="AF29" s="26">
        <v>-64625</v>
      </c>
      <c r="AG29" s="26">
        <v>-61089</v>
      </c>
      <c r="AH29" s="26">
        <v>-57129</v>
      </c>
      <c r="AI29" s="26">
        <v>-48953</v>
      </c>
      <c r="AJ29" s="26">
        <v>-39669</v>
      </c>
      <c r="AK29" s="26">
        <v>-39437</v>
      </c>
    </row>
    <row r="30" spans="1:37" s="7" customFormat="1" x14ac:dyDescent="0.25">
      <c r="B30" s="55"/>
      <c r="C30" s="55"/>
      <c r="D30" s="55"/>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s="41" customFormat="1" ht="15.75" x14ac:dyDescent="0.25">
      <c r="A31" s="37" t="s">
        <v>60</v>
      </c>
      <c r="B31" s="51">
        <f>SUM(B28:B29)</f>
        <v>-22417</v>
      </c>
      <c r="C31" s="51">
        <v>-39190</v>
      </c>
      <c r="D31" s="51">
        <v>-30819</v>
      </c>
      <c r="E31" s="40">
        <v>-41469</v>
      </c>
      <c r="F31" s="40">
        <v>-34810</v>
      </c>
      <c r="G31" s="40">
        <v>-41672</v>
      </c>
      <c r="H31" s="40">
        <v>-64277</v>
      </c>
      <c r="I31" s="40">
        <v>-50947</v>
      </c>
      <c r="J31" s="40">
        <v>-55923</v>
      </c>
      <c r="K31" s="40">
        <v>-35536</v>
      </c>
      <c r="L31" s="40">
        <v>-57897</v>
      </c>
      <c r="M31" s="40">
        <v>-50904</v>
      </c>
      <c r="N31" s="40">
        <v>-51125</v>
      </c>
      <c r="O31" s="40">
        <v>-58476</v>
      </c>
      <c r="P31" s="40">
        <v>-24837</v>
      </c>
      <c r="Q31" s="40">
        <v>-66767</v>
      </c>
      <c r="R31" s="40">
        <v>-50448</v>
      </c>
      <c r="S31" s="40">
        <v>-142456</v>
      </c>
      <c r="T31" s="40">
        <v>-68851</v>
      </c>
      <c r="U31" s="40">
        <v>-81314</v>
      </c>
      <c r="V31" s="40">
        <v>-50632</v>
      </c>
      <c r="W31" s="40">
        <v>-48402</v>
      </c>
      <c r="X31" s="40">
        <v>-43611</v>
      </c>
      <c r="Y31" s="40">
        <v>-44165</v>
      </c>
      <c r="Z31" s="40">
        <v>-48061</v>
      </c>
      <c r="AA31" s="40">
        <v>-30279</v>
      </c>
      <c r="AB31" s="40">
        <v>-43202</v>
      </c>
      <c r="AC31" s="40">
        <v>-37226</v>
      </c>
      <c r="AD31" s="40">
        <v>-31997</v>
      </c>
      <c r="AE31" s="40">
        <v>-23411</v>
      </c>
      <c r="AF31" s="40">
        <v>-36328</v>
      </c>
      <c r="AG31" s="40">
        <v>-30918</v>
      </c>
      <c r="AH31" s="40">
        <v>-30562</v>
      </c>
      <c r="AI31" s="40">
        <v>-24315</v>
      </c>
      <c r="AJ31" s="40">
        <v>-14821</v>
      </c>
      <c r="AK31" s="40">
        <v>-19158</v>
      </c>
    </row>
    <row r="32" spans="1:37" s="27" customFormat="1" x14ac:dyDescent="0.25">
      <c r="A32" s="34"/>
      <c r="B32" s="50"/>
      <c r="C32" s="50"/>
      <c r="D32" s="50"/>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row>
    <row r="33" spans="1:37" s="41" customFormat="1" ht="15.75" x14ac:dyDescent="0.25">
      <c r="A33" s="37" t="s">
        <v>61</v>
      </c>
      <c r="B33" s="51">
        <f>B26+B31</f>
        <v>334657</v>
      </c>
      <c r="C33" s="51">
        <v>265457</v>
      </c>
      <c r="D33" s="51">
        <v>166474</v>
      </c>
      <c r="E33" s="40">
        <v>255716</v>
      </c>
      <c r="F33" s="40">
        <v>220869</v>
      </c>
      <c r="G33" s="40">
        <v>164079</v>
      </c>
      <c r="H33" s="40">
        <v>138863</v>
      </c>
      <c r="I33" s="40">
        <v>208061</v>
      </c>
      <c r="J33" s="40">
        <v>202011</v>
      </c>
      <c r="K33" s="40">
        <v>205469</v>
      </c>
      <c r="L33" s="40">
        <v>145775</v>
      </c>
      <c r="M33" s="40">
        <v>205445</v>
      </c>
      <c r="N33" s="40">
        <v>189457</v>
      </c>
      <c r="O33" s="40">
        <v>147912</v>
      </c>
      <c r="P33" s="40">
        <v>154365</v>
      </c>
      <c r="Q33" s="40">
        <v>108298</v>
      </c>
      <c r="R33" s="40">
        <v>-48211</v>
      </c>
      <c r="S33" s="40">
        <v>7999</v>
      </c>
      <c r="T33" s="40">
        <v>-5974</v>
      </c>
      <c r="U33" s="40">
        <v>17244</v>
      </c>
      <c r="V33" s="40">
        <v>37824</v>
      </c>
      <c r="W33" s="40">
        <v>134214</v>
      </c>
      <c r="X33" s="40">
        <v>109313</v>
      </c>
      <c r="Y33" s="40">
        <v>151293</v>
      </c>
      <c r="Z33" s="40">
        <v>136435</v>
      </c>
      <c r="AA33" s="40">
        <v>163907</v>
      </c>
      <c r="AB33" s="40">
        <v>109057</v>
      </c>
      <c r="AC33" s="40">
        <v>156761</v>
      </c>
      <c r="AD33" s="40">
        <v>166161</v>
      </c>
      <c r="AE33" s="40">
        <v>166856.70000000001</v>
      </c>
      <c r="AF33" s="40">
        <v>145564</v>
      </c>
      <c r="AG33" s="40">
        <v>168452</v>
      </c>
      <c r="AH33" s="40">
        <v>122814</v>
      </c>
      <c r="AI33" s="40">
        <v>170566</v>
      </c>
      <c r="AJ33" s="40">
        <v>160553</v>
      </c>
      <c r="AK33" s="40">
        <v>194939</v>
      </c>
    </row>
    <row r="34" spans="1:37" s="27" customFormat="1" x14ac:dyDescent="0.25">
      <c r="A34" s="34"/>
      <c r="B34" s="50"/>
      <c r="C34" s="50"/>
      <c r="D34" s="50"/>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7" x14ac:dyDescent="0.25">
      <c r="A35" t="s">
        <v>62</v>
      </c>
      <c r="B35" s="44">
        <v>-56480</v>
      </c>
      <c r="C35" s="44">
        <v>-52476</v>
      </c>
      <c r="D35" s="44">
        <v>-34492</v>
      </c>
      <c r="E35" s="32">
        <v>-50300</v>
      </c>
      <c r="F35" s="32">
        <v>-30940</v>
      </c>
      <c r="G35" s="32">
        <v>-27528</v>
      </c>
      <c r="H35" s="32">
        <v>-20745</v>
      </c>
      <c r="I35" s="32">
        <v>-31812</v>
      </c>
      <c r="J35" s="32">
        <v>-36585</v>
      </c>
      <c r="K35" s="32">
        <v>-40437</v>
      </c>
      <c r="L35" s="32">
        <v>-25092</v>
      </c>
      <c r="M35" s="32">
        <v>-41072</v>
      </c>
      <c r="N35" s="32">
        <v>-41606</v>
      </c>
      <c r="O35" s="32">
        <v>-27794</v>
      </c>
      <c r="P35" s="32">
        <v>-37587</v>
      </c>
      <c r="Q35" s="32">
        <v>-13462</v>
      </c>
      <c r="R35" s="32">
        <v>5409</v>
      </c>
      <c r="S35" s="32">
        <v>780</v>
      </c>
      <c r="T35" s="32">
        <v>7142</v>
      </c>
      <c r="U35" s="32">
        <v>-474</v>
      </c>
      <c r="V35" s="32">
        <v>-11299</v>
      </c>
      <c r="W35" s="32">
        <v>-26246</v>
      </c>
      <c r="X35" s="32">
        <v>-19618</v>
      </c>
      <c r="Y35" s="32">
        <v>-25308</v>
      </c>
      <c r="Z35" s="32">
        <v>-24953</v>
      </c>
      <c r="AA35" s="32">
        <v>-27941</v>
      </c>
      <c r="AB35" s="32">
        <v>-23911</v>
      </c>
      <c r="AC35" s="32">
        <v>-29468</v>
      </c>
      <c r="AD35" s="32">
        <v>-28419</v>
      </c>
      <c r="AE35" s="32">
        <v>-28183</v>
      </c>
      <c r="AF35" s="32">
        <v>-26988</v>
      </c>
      <c r="AG35" s="32">
        <v>-32190</v>
      </c>
      <c r="AH35" s="32">
        <v>-11723</v>
      </c>
      <c r="AI35" s="32">
        <v>-36688</v>
      </c>
      <c r="AJ35" s="32">
        <v>-33601</v>
      </c>
      <c r="AK35" s="32">
        <v>-47292</v>
      </c>
    </row>
    <row r="36" spans="1:37" s="27" customFormat="1" x14ac:dyDescent="0.25">
      <c r="A36" s="27" t="s">
        <v>63</v>
      </c>
      <c r="B36" s="45">
        <v>-22890</v>
      </c>
      <c r="C36" s="45">
        <v>-19688</v>
      </c>
      <c r="D36" s="45">
        <v>-12923</v>
      </c>
      <c r="E36" s="26">
        <v>-18681</v>
      </c>
      <c r="F36" s="26">
        <v>-11926</v>
      </c>
      <c r="G36" s="26">
        <v>-10239</v>
      </c>
      <c r="H36" s="26">
        <v>-7966</v>
      </c>
      <c r="I36" s="26">
        <v>-12016</v>
      </c>
      <c r="J36" s="26">
        <v>-14636</v>
      </c>
      <c r="K36" s="26">
        <v>-15284</v>
      </c>
      <c r="L36" s="26">
        <v>-9796</v>
      </c>
      <c r="M36" s="26">
        <v>-15360</v>
      </c>
      <c r="N36" s="26">
        <v>-16099</v>
      </c>
      <c r="O36" s="26">
        <v>-10457</v>
      </c>
      <c r="P36" s="26">
        <v>-13835</v>
      </c>
      <c r="Q36" s="26">
        <v>-5031</v>
      </c>
      <c r="R36" s="26">
        <v>2035</v>
      </c>
      <c r="S36" s="26">
        <v>159</v>
      </c>
      <c r="T36" s="26">
        <v>2620</v>
      </c>
      <c r="U36" s="26">
        <v>-320</v>
      </c>
      <c r="V36" s="26">
        <v>-4979</v>
      </c>
      <c r="W36" s="26">
        <v>-9907</v>
      </c>
      <c r="X36" s="26">
        <v>-7770</v>
      </c>
      <c r="Y36" s="26">
        <v>-9372</v>
      </c>
      <c r="Z36" s="26">
        <v>-10115</v>
      </c>
      <c r="AA36" s="26">
        <v>-10127</v>
      </c>
      <c r="AB36" s="26">
        <v>-8925</v>
      </c>
      <c r="AC36" s="26">
        <v>-10922</v>
      </c>
      <c r="AD36" s="26">
        <v>-11569</v>
      </c>
      <c r="AE36" s="26">
        <v>-10691</v>
      </c>
      <c r="AF36" s="26">
        <v>-10186</v>
      </c>
      <c r="AG36" s="26">
        <v>-11880</v>
      </c>
      <c r="AH36" s="26">
        <v>-5508</v>
      </c>
      <c r="AI36" s="26">
        <v>-13774</v>
      </c>
      <c r="AJ36" s="26">
        <v>-12448</v>
      </c>
      <c r="AK36" s="26">
        <v>-17400</v>
      </c>
    </row>
    <row r="37" spans="1:37" s="7" customFormat="1" x14ac:dyDescent="0.25">
      <c r="A37" s="57"/>
      <c r="B37" s="58"/>
      <c r="C37" s="58"/>
      <c r="D37" s="58"/>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row>
    <row r="38" spans="1:37" s="41" customFormat="1" ht="15.75" x14ac:dyDescent="0.25">
      <c r="A38" s="37" t="s">
        <v>64</v>
      </c>
      <c r="B38" s="51">
        <f>B33+B35+B36</f>
        <v>255287</v>
      </c>
      <c r="C38" s="51">
        <v>193293</v>
      </c>
      <c r="D38" s="51">
        <v>119059</v>
      </c>
      <c r="E38" s="40">
        <v>186735</v>
      </c>
      <c r="F38" s="40">
        <v>178003</v>
      </c>
      <c r="G38" s="40">
        <v>126312</v>
      </c>
      <c r="H38" s="40">
        <v>110152</v>
      </c>
      <c r="I38" s="40">
        <v>164233</v>
      </c>
      <c r="J38" s="40">
        <v>150790</v>
      </c>
      <c r="K38" s="40">
        <v>149748</v>
      </c>
      <c r="L38" s="40">
        <v>110887</v>
      </c>
      <c r="M38" s="40">
        <v>149013</v>
      </c>
      <c r="N38" s="40">
        <v>131752</v>
      </c>
      <c r="O38" s="40">
        <v>109661</v>
      </c>
      <c r="P38" s="40">
        <v>102943</v>
      </c>
      <c r="Q38" s="40">
        <v>89805</v>
      </c>
      <c r="R38" s="40">
        <v>-40767</v>
      </c>
      <c r="S38" s="40">
        <v>8938</v>
      </c>
      <c r="T38" s="40">
        <v>3788</v>
      </c>
      <c r="U38" s="40">
        <v>16450</v>
      </c>
      <c r="V38" s="40">
        <v>21546</v>
      </c>
      <c r="W38" s="40">
        <v>98061</v>
      </c>
      <c r="X38" s="40">
        <v>81925</v>
      </c>
      <c r="Y38" s="40">
        <v>116613</v>
      </c>
      <c r="Z38" s="40">
        <v>101367</v>
      </c>
      <c r="AA38" s="40">
        <v>125839</v>
      </c>
      <c r="AB38" s="40">
        <v>76221</v>
      </c>
      <c r="AC38" s="40">
        <v>116371</v>
      </c>
      <c r="AD38" s="40">
        <v>126173</v>
      </c>
      <c r="AE38" s="40">
        <v>127982.7</v>
      </c>
      <c r="AF38" s="40">
        <v>108390</v>
      </c>
      <c r="AG38" s="40">
        <v>124382</v>
      </c>
      <c r="AH38" s="40">
        <v>105583</v>
      </c>
      <c r="AI38" s="40">
        <v>120104</v>
      </c>
      <c r="AJ38" s="40">
        <v>114504</v>
      </c>
      <c r="AK38" s="40">
        <v>130247</v>
      </c>
    </row>
    <row r="39" spans="1:37" s="7" customFormat="1" x14ac:dyDescent="0.25">
      <c r="A39" s="57"/>
      <c r="B39" s="57"/>
      <c r="C39" s="59"/>
      <c r="D39" s="58"/>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row>
    <row r="40" spans="1:37" s="7" customFormat="1" x14ac:dyDescent="0.25">
      <c r="A40" s="57"/>
      <c r="B40" s="57"/>
      <c r="C40" s="59"/>
      <c r="D40" s="58"/>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row>
    <row r="41" spans="1:37" s="7" customFormat="1" x14ac:dyDescent="0.25">
      <c r="A41" s="57"/>
      <c r="B41" s="57"/>
      <c r="C41" s="59"/>
      <c r="D41" s="58"/>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row>
    <row r="42" spans="1:37" s="7" customFormat="1" x14ac:dyDescent="0.25">
      <c r="A42" s="57"/>
      <c r="B42" s="57"/>
      <c r="C42" s="59"/>
      <c r="D42" s="58"/>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ht="15.75" x14ac:dyDescent="0.25">
      <c r="A43" s="11" t="s">
        <v>65</v>
      </c>
      <c r="B43" s="11" t="s">
        <v>3</v>
      </c>
      <c r="C43" s="12" t="s">
        <v>4</v>
      </c>
      <c r="D43" s="12" t="s">
        <v>66</v>
      </c>
      <c r="E43" s="12" t="s">
        <v>67</v>
      </c>
      <c r="F43" s="12" t="s">
        <v>68</v>
      </c>
      <c r="G43" s="12" t="s">
        <v>8</v>
      </c>
      <c r="H43" s="12" t="s">
        <v>69</v>
      </c>
      <c r="I43" s="12" t="s">
        <v>70</v>
      </c>
      <c r="J43" s="12" t="s">
        <v>71</v>
      </c>
      <c r="K43" s="12" t="s">
        <v>72</v>
      </c>
      <c r="L43" s="12" t="s">
        <v>73</v>
      </c>
      <c r="M43" s="12" t="s">
        <v>74</v>
      </c>
      <c r="N43" s="12" t="s">
        <v>75</v>
      </c>
      <c r="O43" s="12" t="s">
        <v>76</v>
      </c>
      <c r="P43" s="12" t="s">
        <v>77</v>
      </c>
      <c r="Q43" s="12" t="s">
        <v>78</v>
      </c>
      <c r="R43" s="12" t="s">
        <v>79</v>
      </c>
      <c r="S43" s="12" t="s">
        <v>80</v>
      </c>
      <c r="T43" s="12" t="s">
        <v>81</v>
      </c>
      <c r="U43" s="12" t="s">
        <v>82</v>
      </c>
      <c r="V43" s="12" t="s">
        <v>83</v>
      </c>
      <c r="W43" s="12" t="s">
        <v>84</v>
      </c>
      <c r="X43" s="12" t="s">
        <v>85</v>
      </c>
      <c r="Y43" s="12" t="s">
        <v>86</v>
      </c>
      <c r="Z43" s="12" t="s">
        <v>87</v>
      </c>
      <c r="AA43" s="12" t="s">
        <v>88</v>
      </c>
      <c r="AB43" s="12" t="s">
        <v>89</v>
      </c>
      <c r="AC43" s="12" t="s">
        <v>90</v>
      </c>
      <c r="AD43" s="12" t="s">
        <v>91</v>
      </c>
      <c r="AE43" s="12" t="s">
        <v>92</v>
      </c>
      <c r="AF43" s="12" t="s">
        <v>93</v>
      </c>
      <c r="AG43" s="12" t="s">
        <v>94</v>
      </c>
      <c r="AH43" s="12" t="s">
        <v>95</v>
      </c>
      <c r="AI43" s="12" t="s">
        <v>96</v>
      </c>
      <c r="AJ43" s="12" t="s">
        <v>97</v>
      </c>
      <c r="AK43" s="12" t="s">
        <v>98</v>
      </c>
    </row>
    <row r="44" spans="1:37" s="27" customFormat="1" x14ac:dyDescent="0.25">
      <c r="A44" s="27" t="s">
        <v>99</v>
      </c>
      <c r="B44" s="45">
        <v>823112</v>
      </c>
      <c r="C44" s="45">
        <v>767331</v>
      </c>
      <c r="D44" s="45">
        <v>693209</v>
      </c>
      <c r="E44" s="26">
        <v>711384</v>
      </c>
      <c r="F44" s="26">
        <v>695064</v>
      </c>
      <c r="G44" s="26">
        <v>668381</v>
      </c>
      <c r="H44" s="26">
        <v>656973.01647000003</v>
      </c>
      <c r="I44" s="26">
        <v>666428</v>
      </c>
      <c r="J44" s="26">
        <v>680268</v>
      </c>
      <c r="K44" s="26">
        <v>667504</v>
      </c>
      <c r="L44" s="26">
        <v>601320</v>
      </c>
      <c r="M44" s="26">
        <v>637248</v>
      </c>
      <c r="N44" s="26">
        <v>616112</v>
      </c>
      <c r="O44" s="26">
        <v>632376</v>
      </c>
      <c r="P44" s="26">
        <v>578560</v>
      </c>
      <c r="Q44" s="26">
        <v>541096</v>
      </c>
      <c r="R44" s="26">
        <v>565274</v>
      </c>
      <c r="S44" s="26">
        <v>524334</v>
      </c>
      <c r="T44" s="26">
        <v>487203</v>
      </c>
      <c r="U44" s="26">
        <v>485686</v>
      </c>
      <c r="V44" s="26">
        <v>511700</v>
      </c>
      <c r="W44" s="26">
        <v>516931</v>
      </c>
      <c r="X44" s="26">
        <v>502681</v>
      </c>
      <c r="Y44" s="26">
        <v>521882</v>
      </c>
      <c r="Z44" s="26">
        <v>515416</v>
      </c>
      <c r="AA44" s="26">
        <v>507451</v>
      </c>
      <c r="AB44" s="26">
        <v>475463</v>
      </c>
      <c r="AC44" s="26">
        <v>482342</v>
      </c>
      <c r="AD44" s="26">
        <v>489660</v>
      </c>
      <c r="AE44" s="26">
        <v>468981</v>
      </c>
      <c r="AF44" s="26">
        <v>441055</v>
      </c>
      <c r="AG44" s="26">
        <v>458671</v>
      </c>
      <c r="AH44" s="26">
        <v>445077</v>
      </c>
      <c r="AI44" s="26">
        <v>463992</v>
      </c>
      <c r="AJ44" s="26">
        <v>434337</v>
      </c>
      <c r="AK44" s="26">
        <v>440577</v>
      </c>
    </row>
    <row r="45" spans="1:37" x14ac:dyDescent="0.25">
      <c r="A45" t="s">
        <v>100</v>
      </c>
      <c r="B45" s="44">
        <v>468447</v>
      </c>
      <c r="C45" s="44">
        <v>433944</v>
      </c>
      <c r="D45" s="44">
        <v>392568</v>
      </c>
      <c r="E45" s="32">
        <v>393226</v>
      </c>
      <c r="F45" s="32">
        <v>395325</v>
      </c>
      <c r="G45" s="32">
        <v>365302</v>
      </c>
      <c r="H45" s="32">
        <v>361771.52652000001</v>
      </c>
      <c r="I45" s="32">
        <v>360444</v>
      </c>
      <c r="J45" s="32">
        <v>374942</v>
      </c>
      <c r="K45" s="32">
        <v>362604</v>
      </c>
      <c r="L45" s="32">
        <v>332311</v>
      </c>
      <c r="M45" s="32">
        <v>341410</v>
      </c>
      <c r="N45" s="32">
        <v>332392</v>
      </c>
      <c r="O45" s="32">
        <v>339850</v>
      </c>
      <c r="P45" s="32">
        <v>313517</v>
      </c>
      <c r="Q45" s="32">
        <v>289715</v>
      </c>
      <c r="R45" s="32">
        <v>298689</v>
      </c>
      <c r="S45" s="32">
        <v>275649</v>
      </c>
      <c r="T45" s="32">
        <v>257905</v>
      </c>
      <c r="U45" s="32">
        <v>249441</v>
      </c>
      <c r="V45" s="32">
        <v>271996</v>
      </c>
      <c r="W45" s="32">
        <v>273678</v>
      </c>
      <c r="X45" s="32">
        <v>265909</v>
      </c>
      <c r="Y45" s="32">
        <v>267377</v>
      </c>
      <c r="Z45" s="32">
        <v>264966</v>
      </c>
      <c r="AA45" s="32">
        <v>263112</v>
      </c>
      <c r="AB45" s="32">
        <v>250393</v>
      </c>
      <c r="AC45" s="32">
        <v>248594</v>
      </c>
      <c r="AD45" s="32">
        <v>253861</v>
      </c>
      <c r="AE45" s="32">
        <v>241736</v>
      </c>
      <c r="AF45" s="32">
        <v>213727</v>
      </c>
      <c r="AG45" s="32">
        <v>200675</v>
      </c>
      <c r="AH45" s="32">
        <v>192848</v>
      </c>
      <c r="AI45" s="32">
        <v>197760</v>
      </c>
      <c r="AJ45" s="32">
        <v>177346</v>
      </c>
      <c r="AK45" s="32">
        <v>157673</v>
      </c>
    </row>
    <row r="46" spans="1:37" s="27" customFormat="1" x14ac:dyDescent="0.25">
      <c r="A46" s="27" t="s">
        <v>101</v>
      </c>
      <c r="B46" s="45">
        <v>466</v>
      </c>
      <c r="C46" s="45">
        <v>514</v>
      </c>
      <c r="D46" s="45">
        <v>541</v>
      </c>
      <c r="E46" s="26">
        <v>541</v>
      </c>
      <c r="F46" s="26">
        <v>521</v>
      </c>
      <c r="G46" s="26">
        <v>605</v>
      </c>
      <c r="H46" s="26">
        <v>621</v>
      </c>
      <c r="I46" s="26">
        <v>676</v>
      </c>
      <c r="J46" s="26">
        <v>399</v>
      </c>
      <c r="K46" s="26" t="s">
        <v>43</v>
      </c>
      <c r="L46" s="26" t="s">
        <v>43</v>
      </c>
      <c r="M46" s="26" t="s">
        <v>43</v>
      </c>
      <c r="N46" s="26" t="s">
        <v>43</v>
      </c>
      <c r="O46" s="26" t="s">
        <v>43</v>
      </c>
      <c r="P46" s="26" t="s">
        <v>43</v>
      </c>
      <c r="Q46" s="26" t="s">
        <v>43</v>
      </c>
      <c r="R46" s="26" t="s">
        <v>43</v>
      </c>
      <c r="S46" s="26" t="s">
        <v>43</v>
      </c>
      <c r="T46" s="26" t="s">
        <v>43</v>
      </c>
      <c r="U46" s="26" t="s">
        <v>43</v>
      </c>
      <c r="V46" s="26" t="s">
        <v>43</v>
      </c>
      <c r="W46" s="26" t="s">
        <v>43</v>
      </c>
      <c r="X46" s="26" t="s">
        <v>43</v>
      </c>
      <c r="Y46" s="26" t="s">
        <v>43</v>
      </c>
      <c r="Z46" s="26" t="s">
        <v>43</v>
      </c>
      <c r="AA46" s="26" t="s">
        <v>43</v>
      </c>
      <c r="AB46" s="26" t="s">
        <v>43</v>
      </c>
      <c r="AC46" s="26" t="s">
        <v>43</v>
      </c>
      <c r="AD46" s="26" t="s">
        <v>43</v>
      </c>
      <c r="AE46" s="26" t="s">
        <v>43</v>
      </c>
      <c r="AF46" s="26" t="s">
        <v>43</v>
      </c>
      <c r="AG46" s="26" t="s">
        <v>43</v>
      </c>
      <c r="AH46" s="26" t="s">
        <v>43</v>
      </c>
      <c r="AI46" s="26" t="s">
        <v>43</v>
      </c>
      <c r="AJ46" s="26" t="s">
        <v>43</v>
      </c>
      <c r="AK46" s="26" t="s">
        <v>43</v>
      </c>
    </row>
    <row r="47" spans="1:37" x14ac:dyDescent="0.25">
      <c r="A47" s="52"/>
      <c r="B47" s="53"/>
      <c r="C47" s="53"/>
      <c r="D47" s="53"/>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row>
    <row r="48" spans="1:37" s="63" customFormat="1" ht="17.25" customHeight="1" x14ac:dyDescent="0.25">
      <c r="A48" s="60" t="s">
        <v>102</v>
      </c>
      <c r="B48" s="61">
        <f>SUM(B44:B47)</f>
        <v>1292025</v>
      </c>
      <c r="C48" s="61">
        <f>SUM(C44:C46)</f>
        <v>1201789</v>
      </c>
      <c r="D48" s="61">
        <v>1086318</v>
      </c>
      <c r="E48" s="62">
        <v>1105151</v>
      </c>
      <c r="F48" s="62">
        <v>1090910</v>
      </c>
      <c r="G48" s="62">
        <v>1034288</v>
      </c>
      <c r="H48" s="62">
        <v>1019365.54299</v>
      </c>
      <c r="I48" s="62">
        <v>1027548</v>
      </c>
      <c r="J48" s="62">
        <v>1055609</v>
      </c>
      <c r="K48" s="62">
        <v>1030108</v>
      </c>
      <c r="L48" s="62">
        <v>933631</v>
      </c>
      <c r="M48" s="62">
        <v>978658</v>
      </c>
      <c r="N48" s="62">
        <v>948504</v>
      </c>
      <c r="O48" s="62">
        <v>972226</v>
      </c>
      <c r="P48" s="62">
        <v>892077</v>
      </c>
      <c r="Q48" s="62">
        <v>830811</v>
      </c>
      <c r="R48" s="62">
        <v>863963</v>
      </c>
      <c r="S48" s="62">
        <v>799983</v>
      </c>
      <c r="T48" s="62">
        <v>745108</v>
      </c>
      <c r="U48" s="62">
        <v>735127</v>
      </c>
      <c r="V48" s="62">
        <v>783696</v>
      </c>
      <c r="W48" s="62">
        <v>790609</v>
      </c>
      <c r="X48" s="62">
        <v>768590</v>
      </c>
      <c r="Y48" s="62">
        <v>789259</v>
      </c>
      <c r="Z48" s="62">
        <v>780382</v>
      </c>
      <c r="AA48" s="62">
        <v>770563</v>
      </c>
      <c r="AB48" s="62">
        <v>725856</v>
      </c>
      <c r="AC48" s="62">
        <v>730936</v>
      </c>
      <c r="AD48" s="62">
        <v>743521</v>
      </c>
      <c r="AE48" s="62">
        <v>710717</v>
      </c>
      <c r="AF48" s="62">
        <v>654782</v>
      </c>
      <c r="AG48" s="62">
        <v>659346</v>
      </c>
      <c r="AH48" s="62">
        <v>637925</v>
      </c>
      <c r="AI48" s="62">
        <v>661752</v>
      </c>
      <c r="AJ48" s="62">
        <v>611683</v>
      </c>
      <c r="AK48" s="62">
        <v>598250</v>
      </c>
    </row>
    <row r="49" spans="1:37" s="67" customFormat="1" ht="17.25" customHeight="1" x14ac:dyDescent="0.25">
      <c r="A49" s="64"/>
      <c r="B49" s="65"/>
      <c r="C49" s="65"/>
      <c r="D49" s="65"/>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row>
    <row r="50" spans="1:37" s="27" customFormat="1" x14ac:dyDescent="0.25">
      <c r="A50" s="22" t="s">
        <v>44</v>
      </c>
      <c r="B50" s="45">
        <v>93914</v>
      </c>
      <c r="C50" s="45">
        <v>115847</v>
      </c>
      <c r="D50" s="45">
        <v>106607</v>
      </c>
      <c r="E50" s="26">
        <v>91711</v>
      </c>
      <c r="F50" s="26">
        <v>136071</v>
      </c>
      <c r="G50" s="26">
        <v>133467</v>
      </c>
      <c r="H50" s="26">
        <v>130600</v>
      </c>
      <c r="I50" s="26">
        <v>96753</v>
      </c>
      <c r="J50" s="26">
        <v>112147</v>
      </c>
      <c r="K50" s="26">
        <v>73024</v>
      </c>
      <c r="L50" s="26">
        <v>55417</v>
      </c>
      <c r="M50" s="26">
        <v>62075</v>
      </c>
      <c r="N50" s="26">
        <v>48858</v>
      </c>
      <c r="O50" s="26">
        <v>65941</v>
      </c>
      <c r="P50" s="26">
        <v>73135</v>
      </c>
      <c r="Q50" s="26">
        <v>176733</v>
      </c>
      <c r="R50" s="26">
        <v>134372</v>
      </c>
      <c r="S50" s="26">
        <v>193582</v>
      </c>
      <c r="T50" s="26">
        <v>174217</v>
      </c>
      <c r="U50" s="26">
        <v>164361</v>
      </c>
      <c r="V50" s="26">
        <v>241644</v>
      </c>
      <c r="W50" s="26">
        <v>377197</v>
      </c>
      <c r="X50" s="26">
        <v>200305</v>
      </c>
      <c r="Y50" s="26">
        <v>159156</v>
      </c>
      <c r="Z50" s="26">
        <v>193638</v>
      </c>
      <c r="AA50" s="26">
        <v>199464</v>
      </c>
      <c r="AB50" s="26">
        <v>187467</v>
      </c>
      <c r="AC50" s="26">
        <v>126513</v>
      </c>
      <c r="AD50" s="26">
        <v>244595</v>
      </c>
      <c r="AE50" s="26">
        <v>158757</v>
      </c>
      <c r="AF50" s="26">
        <v>174089</v>
      </c>
      <c r="AG50" s="26">
        <v>154135</v>
      </c>
      <c r="AH50" s="26">
        <v>193830</v>
      </c>
      <c r="AI50" s="26">
        <v>162501</v>
      </c>
      <c r="AJ50" s="26">
        <v>167036</v>
      </c>
      <c r="AK50" s="26">
        <v>177889</v>
      </c>
    </row>
    <row r="51" spans="1:37" x14ac:dyDescent="0.25">
      <c r="A51" s="28" t="s">
        <v>47</v>
      </c>
      <c r="B51" s="44">
        <v>-93914</v>
      </c>
      <c r="C51" s="44">
        <v>-115847</v>
      </c>
      <c r="D51" s="44">
        <v>-106607</v>
      </c>
      <c r="E51" s="32">
        <v>-91711</v>
      </c>
      <c r="F51" s="32">
        <v>-136071</v>
      </c>
      <c r="G51" s="32">
        <v>-133467</v>
      </c>
      <c r="H51" s="32">
        <v>-130600</v>
      </c>
      <c r="I51" s="32">
        <v>-96753</v>
      </c>
      <c r="J51" s="32">
        <v>-112147</v>
      </c>
      <c r="K51" s="32">
        <v>-73024</v>
      </c>
      <c r="L51" s="32">
        <v>-55417</v>
      </c>
      <c r="M51" s="32">
        <v>-62075</v>
      </c>
      <c r="N51" s="32">
        <v>-48858</v>
      </c>
      <c r="O51" s="32">
        <v>-65941</v>
      </c>
      <c r="P51" s="32">
        <v>-73136</v>
      </c>
      <c r="Q51" s="32">
        <v>-176733</v>
      </c>
      <c r="R51" s="32">
        <v>-134372</v>
      </c>
      <c r="S51" s="32">
        <v>-193582</v>
      </c>
      <c r="T51" s="32">
        <v>-171985</v>
      </c>
      <c r="U51" s="32">
        <v>-161865</v>
      </c>
      <c r="V51" s="32">
        <v>-237981</v>
      </c>
      <c r="W51" s="32">
        <v>-373220</v>
      </c>
      <c r="X51" s="32">
        <v>-196121</v>
      </c>
      <c r="Y51" s="32">
        <v>-154384</v>
      </c>
      <c r="Z51" s="32">
        <v>-189627</v>
      </c>
      <c r="AA51" s="32">
        <v>-195047</v>
      </c>
      <c r="AB51" s="32">
        <v>-183281</v>
      </c>
      <c r="AC51" s="32">
        <v>-122618</v>
      </c>
      <c r="AD51" s="32">
        <v>-237283</v>
      </c>
      <c r="AE51" s="32">
        <v>-155219</v>
      </c>
      <c r="AF51" s="32">
        <v>-171187</v>
      </c>
      <c r="AG51" s="32">
        <v>-152807</v>
      </c>
      <c r="AH51" s="32">
        <v>-189972</v>
      </c>
      <c r="AI51" s="32">
        <v>-159182</v>
      </c>
      <c r="AJ51" s="32">
        <v>-163227</v>
      </c>
      <c r="AK51" s="32">
        <v>-174920</v>
      </c>
    </row>
    <row r="52" spans="1:37" s="27" customFormat="1" x14ac:dyDescent="0.25">
      <c r="A52" s="34"/>
      <c r="B52" s="50"/>
      <c r="C52" s="50"/>
      <c r="D52" s="50"/>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row>
    <row r="53" spans="1:37" s="41" customFormat="1" ht="15.75" x14ac:dyDescent="0.25">
      <c r="A53" s="37" t="s">
        <v>103</v>
      </c>
      <c r="B53" s="51">
        <f>B50+B51</f>
        <v>0</v>
      </c>
      <c r="C53" s="51">
        <v>0</v>
      </c>
      <c r="D53" s="51">
        <v>0</v>
      </c>
      <c r="E53" s="40">
        <v>0</v>
      </c>
      <c r="F53" s="40">
        <v>0</v>
      </c>
      <c r="G53" s="40">
        <v>0</v>
      </c>
      <c r="H53" s="40">
        <v>0</v>
      </c>
      <c r="I53" s="40">
        <v>0</v>
      </c>
      <c r="J53" s="40">
        <v>0</v>
      </c>
      <c r="K53" s="40">
        <v>0</v>
      </c>
      <c r="L53" s="40">
        <v>0</v>
      </c>
      <c r="M53" s="40">
        <v>0</v>
      </c>
      <c r="N53" s="40">
        <v>0</v>
      </c>
      <c r="O53" s="40">
        <v>0</v>
      </c>
      <c r="P53" s="40">
        <v>0</v>
      </c>
      <c r="Q53" s="40">
        <v>0</v>
      </c>
      <c r="R53" s="40">
        <v>0</v>
      </c>
      <c r="S53" s="40">
        <v>0</v>
      </c>
      <c r="T53" s="40">
        <v>2232</v>
      </c>
      <c r="U53" s="40">
        <v>2496</v>
      </c>
      <c r="V53" s="40">
        <v>3662</v>
      </c>
      <c r="W53" s="40">
        <v>3977</v>
      </c>
      <c r="X53" s="40">
        <v>4185</v>
      </c>
      <c r="Y53" s="40">
        <v>4772</v>
      </c>
      <c r="Z53" s="40">
        <v>4011</v>
      </c>
      <c r="AA53" s="40">
        <v>4417</v>
      </c>
      <c r="AB53" s="40">
        <v>4186</v>
      </c>
      <c r="AC53" s="40">
        <v>3895</v>
      </c>
      <c r="AD53" s="40">
        <v>7312</v>
      </c>
      <c r="AE53" s="40">
        <v>3538</v>
      </c>
      <c r="AF53" s="40">
        <v>2902</v>
      </c>
      <c r="AG53" s="40">
        <v>1328</v>
      </c>
      <c r="AH53" s="40">
        <v>3858</v>
      </c>
      <c r="AI53" s="40">
        <v>3319</v>
      </c>
      <c r="AJ53" s="40">
        <v>3809</v>
      </c>
      <c r="AK53" s="40">
        <v>2969</v>
      </c>
    </row>
    <row r="54" spans="1:37" s="27" customFormat="1" x14ac:dyDescent="0.25">
      <c r="A54" s="34"/>
      <c r="B54" s="50"/>
      <c r="C54" s="50"/>
      <c r="D54" s="50"/>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row>
    <row r="55" spans="1:37" s="70" customFormat="1" ht="15.75" x14ac:dyDescent="0.25">
      <c r="A55" s="68" t="s">
        <v>104</v>
      </c>
      <c r="B55" s="69">
        <f>SUM(B57:B66)</f>
        <v>-882129</v>
      </c>
      <c r="C55" s="69">
        <v>-851381</v>
      </c>
      <c r="D55" s="69">
        <v>-824073</v>
      </c>
      <c r="E55" s="40">
        <v>-797596</v>
      </c>
      <c r="F55" s="40">
        <v>-822785.1</v>
      </c>
      <c r="G55" s="40">
        <v>-863687</v>
      </c>
      <c r="H55" s="40">
        <v>-807217.74008999998</v>
      </c>
      <c r="I55" s="40">
        <v>-761455</v>
      </c>
      <c r="J55" s="40">
        <v>-807187</v>
      </c>
      <c r="K55" s="40">
        <v>-757990</v>
      </c>
      <c r="L55" s="40">
        <v>-739746</v>
      </c>
      <c r="M55" s="40">
        <v>-712456</v>
      </c>
      <c r="N55" s="40">
        <v>-727115</v>
      </c>
      <c r="O55" s="40">
        <v>-707870</v>
      </c>
      <c r="P55" s="40">
        <v>-693975</v>
      </c>
      <c r="Q55" s="40">
        <v>-659405</v>
      </c>
      <c r="R55" s="40">
        <v>-853222</v>
      </c>
      <c r="S55" s="40">
        <v>-665932</v>
      </c>
      <c r="T55" s="40">
        <v>-695105</v>
      </c>
      <c r="U55" s="40">
        <v>-634321</v>
      </c>
      <c r="V55" s="40">
        <v>-648985</v>
      </c>
      <c r="W55" s="40">
        <v>-610232</v>
      </c>
      <c r="X55" s="40">
        <v>-608257</v>
      </c>
      <c r="Y55" s="40">
        <v>-583182</v>
      </c>
      <c r="Z55" s="40">
        <v>-607800</v>
      </c>
      <c r="AA55" s="40">
        <v>-596079</v>
      </c>
      <c r="AB55" s="40">
        <v>-561986</v>
      </c>
      <c r="AC55" s="40">
        <v>-520621</v>
      </c>
      <c r="AD55" s="40">
        <v>-542817</v>
      </c>
      <c r="AE55" s="40">
        <v>-511107.6888</v>
      </c>
      <c r="AF55" s="40">
        <v>-483652</v>
      </c>
      <c r="AG55" s="40">
        <v>-467952</v>
      </c>
      <c r="AH55" s="40">
        <v>-475394</v>
      </c>
      <c r="AI55" s="40">
        <v>-460714</v>
      </c>
      <c r="AJ55" s="40">
        <v>-421808</v>
      </c>
      <c r="AK55" s="40">
        <v>-396387</v>
      </c>
    </row>
    <row r="56" spans="1:37" s="74" customFormat="1" ht="15.75" x14ac:dyDescent="0.25">
      <c r="A56" s="71"/>
      <c r="B56" s="72"/>
      <c r="C56" s="72"/>
      <c r="D56" s="72"/>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37" s="27" customFormat="1" x14ac:dyDescent="0.25">
      <c r="A57" s="22" t="s">
        <v>105</v>
      </c>
      <c r="B57" s="45">
        <v>-345040</v>
      </c>
      <c r="C57" s="45">
        <v>-337631</v>
      </c>
      <c r="D57" s="45">
        <v>-336429</v>
      </c>
      <c r="E57" s="26">
        <v>-314496</v>
      </c>
      <c r="F57" s="26">
        <v>-329645</v>
      </c>
      <c r="G57" s="26">
        <v>-336534</v>
      </c>
      <c r="H57" s="26">
        <v>-324232</v>
      </c>
      <c r="I57" s="26">
        <v>-312823</v>
      </c>
      <c r="J57" s="26">
        <v>-323002</v>
      </c>
      <c r="K57" s="26">
        <v>-306875</v>
      </c>
      <c r="L57" s="26">
        <v>-311225</v>
      </c>
      <c r="M57" s="26">
        <v>-286448</v>
      </c>
      <c r="N57" s="26">
        <v>-293929</v>
      </c>
      <c r="O57" s="26">
        <v>-281529</v>
      </c>
      <c r="P57" s="26">
        <v>-286290</v>
      </c>
      <c r="Q57" s="26">
        <v>-266440</v>
      </c>
      <c r="R57" s="26">
        <v>-450866</v>
      </c>
      <c r="S57" s="26">
        <v>-289888</v>
      </c>
      <c r="T57" s="26">
        <v>-304359</v>
      </c>
      <c r="U57" s="26">
        <v>-293241</v>
      </c>
      <c r="V57" s="26">
        <v>-283582</v>
      </c>
      <c r="W57" s="26">
        <v>-271785</v>
      </c>
      <c r="X57" s="26">
        <v>-268693</v>
      </c>
      <c r="Y57" s="26">
        <v>-261698</v>
      </c>
      <c r="Z57" s="26">
        <v>-267503</v>
      </c>
      <c r="AA57" s="26">
        <v>-266014</v>
      </c>
      <c r="AB57" s="26">
        <v>-247672</v>
      </c>
      <c r="AC57" s="26">
        <v>-230175</v>
      </c>
      <c r="AD57" s="26">
        <v>-242020</v>
      </c>
      <c r="AE57" s="26">
        <v>-223830.88879999999</v>
      </c>
      <c r="AF57" s="26">
        <v>-224447</v>
      </c>
      <c r="AG57" s="26">
        <v>-213704</v>
      </c>
      <c r="AH57" s="26">
        <v>-222033</v>
      </c>
      <c r="AI57" s="26">
        <v>-219557</v>
      </c>
      <c r="AJ57" s="26">
        <v>-197786</v>
      </c>
      <c r="AK57" s="26">
        <v>-182570</v>
      </c>
    </row>
    <row r="58" spans="1:37" x14ac:dyDescent="0.25">
      <c r="A58" s="28" t="s">
        <v>106</v>
      </c>
      <c r="B58" s="44">
        <v>-153929</v>
      </c>
      <c r="C58" s="44">
        <v>-153180</v>
      </c>
      <c r="D58" s="44">
        <v>-148408</v>
      </c>
      <c r="E58" s="32">
        <v>-145096</v>
      </c>
      <c r="F58" s="32">
        <v>-143636</v>
      </c>
      <c r="G58" s="32">
        <v>-141292</v>
      </c>
      <c r="H58" s="32">
        <v>-141315.74009000001</v>
      </c>
      <c r="I58" s="32">
        <v>-141744</v>
      </c>
      <c r="J58" s="32">
        <v>-141477</v>
      </c>
      <c r="K58" s="32">
        <v>-141252</v>
      </c>
      <c r="L58" s="32">
        <v>-139422</v>
      </c>
      <c r="M58" s="32">
        <v>-141845</v>
      </c>
      <c r="N58" s="32">
        <v>-155588</v>
      </c>
      <c r="O58" s="32">
        <v>-148098</v>
      </c>
      <c r="P58" s="32">
        <v>-146960</v>
      </c>
      <c r="Q58" s="32">
        <v>-146099</v>
      </c>
      <c r="R58" s="32">
        <v>-140940</v>
      </c>
      <c r="S58" s="32">
        <v>-138567</v>
      </c>
      <c r="T58" s="32">
        <v>-135206</v>
      </c>
      <c r="U58" s="32">
        <v>-133880</v>
      </c>
      <c r="V58" s="32">
        <v>-130207</v>
      </c>
      <c r="W58" s="32">
        <v>-122520</v>
      </c>
      <c r="X58" s="32">
        <v>-119009</v>
      </c>
      <c r="Y58" s="32">
        <v>-113869</v>
      </c>
      <c r="Z58" s="32">
        <v>-112566</v>
      </c>
      <c r="AA58" s="32">
        <v>-111924</v>
      </c>
      <c r="AB58" s="32">
        <v>-103801</v>
      </c>
      <c r="AC58" s="32">
        <v>-99743</v>
      </c>
      <c r="AD58" s="32">
        <v>-99308</v>
      </c>
      <c r="AE58" s="32">
        <v>-97613</v>
      </c>
      <c r="AF58" s="32">
        <v>-88493</v>
      </c>
      <c r="AG58" s="32">
        <v>-86904</v>
      </c>
      <c r="AH58" s="32">
        <v>-82131</v>
      </c>
      <c r="AI58" s="32">
        <v>-75396</v>
      </c>
      <c r="AJ58" s="32">
        <v>-70484</v>
      </c>
      <c r="AK58" s="32">
        <v>-76486</v>
      </c>
    </row>
    <row r="59" spans="1:37" s="27" customFormat="1" x14ac:dyDescent="0.25">
      <c r="A59" s="22" t="s">
        <v>107</v>
      </c>
      <c r="B59" s="45">
        <v>-123943</v>
      </c>
      <c r="C59" s="45">
        <v>-131500</v>
      </c>
      <c r="D59" s="45">
        <v>-106341</v>
      </c>
      <c r="E59" s="26">
        <v>-114415</v>
      </c>
      <c r="F59" s="26">
        <v>-120219.8</v>
      </c>
      <c r="G59" s="26">
        <v>-128645</v>
      </c>
      <c r="H59" s="26">
        <v>-93722</v>
      </c>
      <c r="I59" s="26">
        <v>-80857</v>
      </c>
      <c r="J59" s="26">
        <v>-111428</v>
      </c>
      <c r="K59" s="26">
        <v>-96624</v>
      </c>
      <c r="L59" s="26">
        <v>-95435</v>
      </c>
      <c r="M59" s="26">
        <v>-92330</v>
      </c>
      <c r="N59" s="26">
        <v>-101672</v>
      </c>
      <c r="O59" s="26">
        <v>-94920</v>
      </c>
      <c r="P59" s="26">
        <v>-87013</v>
      </c>
      <c r="Q59" s="26">
        <v>-91314</v>
      </c>
      <c r="R59" s="26">
        <v>-108168</v>
      </c>
      <c r="S59" s="26">
        <v>-103365</v>
      </c>
      <c r="T59" s="26">
        <v>-97654</v>
      </c>
      <c r="U59" s="26">
        <v>-69218</v>
      </c>
      <c r="V59" s="26">
        <v>-69727</v>
      </c>
      <c r="W59" s="26">
        <v>-63982</v>
      </c>
      <c r="X59" s="26">
        <v>-63451</v>
      </c>
      <c r="Y59" s="26">
        <v>-61596</v>
      </c>
      <c r="Z59" s="26">
        <v>-57483</v>
      </c>
      <c r="AA59" s="26">
        <v>-57210</v>
      </c>
      <c r="AB59" s="26">
        <v>-53430</v>
      </c>
      <c r="AC59" s="26">
        <v>-52438</v>
      </c>
      <c r="AD59" s="26">
        <v>-66256</v>
      </c>
      <c r="AE59" s="26">
        <v>-61390.7</v>
      </c>
      <c r="AF59" s="26">
        <v>-58057</v>
      </c>
      <c r="AG59" s="26">
        <v>-55354</v>
      </c>
      <c r="AH59" s="26">
        <v>-59203</v>
      </c>
      <c r="AI59" s="26">
        <v>-60175</v>
      </c>
      <c r="AJ59" s="26">
        <v>-53214</v>
      </c>
      <c r="AK59" s="26">
        <v>-49408</v>
      </c>
    </row>
    <row r="60" spans="1:37" x14ac:dyDescent="0.25">
      <c r="A60" s="28" t="s">
        <v>108</v>
      </c>
      <c r="B60" s="44">
        <v>-119262</v>
      </c>
      <c r="C60" s="44">
        <v>-108646</v>
      </c>
      <c r="D60" s="44">
        <v>-115074</v>
      </c>
      <c r="E60" s="32">
        <v>-113139</v>
      </c>
      <c r="F60" s="32">
        <v>-111917</v>
      </c>
      <c r="G60" s="32">
        <v>-111351</v>
      </c>
      <c r="H60" s="32">
        <v>-118490</v>
      </c>
      <c r="I60" s="32">
        <v>-103068</v>
      </c>
      <c r="J60" s="32">
        <v>-116432</v>
      </c>
      <c r="K60" s="32">
        <v>-102579</v>
      </c>
      <c r="L60" s="32">
        <v>-103694</v>
      </c>
      <c r="M60" s="32">
        <v>-98617</v>
      </c>
      <c r="N60" s="32">
        <v>-99648</v>
      </c>
      <c r="O60" s="32">
        <v>-99039</v>
      </c>
      <c r="P60" s="32">
        <v>-88205</v>
      </c>
      <c r="Q60" s="32">
        <v>-88872</v>
      </c>
      <c r="R60" s="32">
        <v>-89345</v>
      </c>
      <c r="S60" s="32">
        <v>-78235</v>
      </c>
      <c r="T60" s="32">
        <v>-91456</v>
      </c>
      <c r="U60" s="32">
        <v>-85574</v>
      </c>
      <c r="V60" s="32">
        <v>-95718</v>
      </c>
      <c r="W60" s="32">
        <v>-91395</v>
      </c>
      <c r="X60" s="32">
        <v>-95817</v>
      </c>
      <c r="Y60" s="32">
        <v>-88461</v>
      </c>
      <c r="Z60" s="32">
        <v>-105422</v>
      </c>
      <c r="AA60" s="32">
        <v>-103070</v>
      </c>
      <c r="AB60" s="32">
        <v>-100816</v>
      </c>
      <c r="AC60" s="32">
        <v>-85151</v>
      </c>
      <c r="AD60" s="32">
        <v>-83244</v>
      </c>
      <c r="AE60" s="32">
        <v>-78043</v>
      </c>
      <c r="AF60" s="32">
        <v>-72479</v>
      </c>
      <c r="AG60" s="32">
        <v>-62128</v>
      </c>
      <c r="AH60" s="32">
        <v>-64486</v>
      </c>
      <c r="AI60" s="32">
        <v>-62746</v>
      </c>
      <c r="AJ60" s="32">
        <v>-61240</v>
      </c>
      <c r="AK60" s="32">
        <v>-48200</v>
      </c>
    </row>
    <row r="61" spans="1:37" s="27" customFormat="1" x14ac:dyDescent="0.25">
      <c r="A61" s="22" t="s">
        <v>109</v>
      </c>
      <c r="B61" s="45">
        <v>-17753</v>
      </c>
      <c r="C61" s="45">
        <v>-18617</v>
      </c>
      <c r="D61" s="45">
        <v>-18849</v>
      </c>
      <c r="E61" s="26">
        <v>-20475</v>
      </c>
      <c r="F61" s="26">
        <v>-22871.3</v>
      </c>
      <c r="G61" s="26">
        <v>-25554</v>
      </c>
      <c r="H61" s="26">
        <v>-20121</v>
      </c>
      <c r="I61" s="26">
        <v>-18599</v>
      </c>
      <c r="J61" s="26">
        <v>-20437</v>
      </c>
      <c r="K61" s="26">
        <v>-21259</v>
      </c>
      <c r="L61" s="26">
        <v>-7196</v>
      </c>
      <c r="M61" s="26">
        <v>-10799</v>
      </c>
      <c r="N61" s="26">
        <v>-1492</v>
      </c>
      <c r="O61" s="26">
        <v>-12385</v>
      </c>
      <c r="P61" s="26">
        <v>-15655</v>
      </c>
      <c r="Q61" s="26">
        <v>-13241</v>
      </c>
      <c r="R61" s="26" t="s">
        <v>43</v>
      </c>
      <c r="S61" s="26" t="s">
        <v>43</v>
      </c>
      <c r="T61" s="26" t="s">
        <v>43</v>
      </c>
      <c r="U61" s="26" t="s">
        <v>43</v>
      </c>
      <c r="V61" s="26" t="s">
        <v>43</v>
      </c>
      <c r="W61" s="26" t="s">
        <v>43</v>
      </c>
      <c r="X61" s="26" t="s">
        <v>43</v>
      </c>
      <c r="Y61" s="26" t="s">
        <v>43</v>
      </c>
      <c r="Z61" s="26" t="s">
        <v>43</v>
      </c>
      <c r="AA61" s="26" t="s">
        <v>43</v>
      </c>
      <c r="AB61" s="26" t="s">
        <v>43</v>
      </c>
      <c r="AC61" s="26" t="s">
        <v>43</v>
      </c>
      <c r="AD61" s="26" t="s">
        <v>43</v>
      </c>
      <c r="AE61" s="26" t="s">
        <v>43</v>
      </c>
      <c r="AF61" s="26" t="s">
        <v>43</v>
      </c>
      <c r="AG61" s="26" t="s">
        <v>43</v>
      </c>
      <c r="AH61" s="26" t="s">
        <v>43</v>
      </c>
      <c r="AI61" s="26" t="s">
        <v>43</v>
      </c>
      <c r="AJ61" s="26" t="s">
        <v>43</v>
      </c>
      <c r="AK61" s="26" t="s">
        <v>43</v>
      </c>
    </row>
    <row r="62" spans="1:37" x14ac:dyDescent="0.25">
      <c r="A62" s="28" t="s">
        <v>110</v>
      </c>
      <c r="B62" s="44">
        <v>-43358</v>
      </c>
      <c r="C62" s="44">
        <v>-39536</v>
      </c>
      <c r="D62" s="44">
        <v>-39734</v>
      </c>
      <c r="E62" s="32">
        <v>-37989</v>
      </c>
      <c r="F62" s="32">
        <v>-35044</v>
      </c>
      <c r="G62" s="32">
        <v>-34308</v>
      </c>
      <c r="H62" s="32">
        <v>-35546</v>
      </c>
      <c r="I62" s="32">
        <v>-40562</v>
      </c>
      <c r="J62" s="32">
        <v>-36169</v>
      </c>
      <c r="K62" s="32">
        <v>-33549</v>
      </c>
      <c r="L62" s="32">
        <v>-35211</v>
      </c>
      <c r="M62" s="32">
        <v>-35483</v>
      </c>
      <c r="N62" s="32">
        <v>-34608</v>
      </c>
      <c r="O62" s="32">
        <v>-33464</v>
      </c>
      <c r="P62" s="32">
        <v>-32834</v>
      </c>
      <c r="Q62" s="32">
        <v>-33513</v>
      </c>
      <c r="R62" s="32">
        <v>-30138</v>
      </c>
      <c r="S62" s="32">
        <v>-29416</v>
      </c>
      <c r="T62" s="32">
        <v>-30662</v>
      </c>
      <c r="U62" s="32">
        <v>-34039</v>
      </c>
      <c r="V62" s="32">
        <v>-34478</v>
      </c>
      <c r="W62" s="32">
        <v>-31751</v>
      </c>
      <c r="X62" s="32">
        <v>-30430</v>
      </c>
      <c r="Y62" s="32">
        <v>-33227</v>
      </c>
      <c r="Z62" s="32">
        <v>-29644</v>
      </c>
      <c r="AA62" s="32">
        <v>-30492</v>
      </c>
      <c r="AB62" s="32">
        <v>-30087</v>
      </c>
      <c r="AC62" s="32">
        <v>-28716</v>
      </c>
      <c r="AD62" s="32">
        <v>-26966</v>
      </c>
      <c r="AE62" s="32">
        <v>-25550</v>
      </c>
      <c r="AF62" s="32">
        <v>-25813</v>
      </c>
      <c r="AG62" s="32">
        <v>-27105</v>
      </c>
      <c r="AH62" s="32">
        <v>-25738</v>
      </c>
      <c r="AI62" s="32">
        <v>-24731</v>
      </c>
      <c r="AJ62" s="32">
        <v>-24897</v>
      </c>
      <c r="AK62" s="32">
        <v>-23740</v>
      </c>
    </row>
    <row r="63" spans="1:37" s="27" customFormat="1" x14ac:dyDescent="0.25">
      <c r="A63" s="22" t="s">
        <v>111</v>
      </c>
      <c r="B63" s="45">
        <v>-14339</v>
      </c>
      <c r="C63" s="45">
        <v>-11247</v>
      </c>
      <c r="D63" s="45">
        <v>-16805</v>
      </c>
      <c r="E63" s="26">
        <v>-8799</v>
      </c>
      <c r="F63" s="26">
        <v>-11599</v>
      </c>
      <c r="G63" s="26">
        <v>-11949</v>
      </c>
      <c r="H63" s="26">
        <v>-14195</v>
      </c>
      <c r="I63" s="26">
        <v>-11764</v>
      </c>
      <c r="J63" s="26">
        <v>-14935</v>
      </c>
      <c r="K63" s="26">
        <v>-12102</v>
      </c>
      <c r="L63" s="26">
        <v>-10603</v>
      </c>
      <c r="M63" s="26">
        <v>-9569</v>
      </c>
      <c r="N63" s="26">
        <v>-11920</v>
      </c>
      <c r="O63" s="26">
        <v>-9236</v>
      </c>
      <c r="P63" s="26">
        <v>-7761</v>
      </c>
      <c r="Q63" s="26">
        <v>-4440</v>
      </c>
      <c r="R63" s="26">
        <v>-11422</v>
      </c>
      <c r="S63" s="26">
        <v>-8796</v>
      </c>
      <c r="T63" s="26">
        <v>-8187</v>
      </c>
      <c r="U63" s="26">
        <v>-7786</v>
      </c>
      <c r="V63" s="26">
        <v>-20043</v>
      </c>
      <c r="W63" s="26">
        <v>-11839</v>
      </c>
      <c r="X63" s="26">
        <v>-11563</v>
      </c>
      <c r="Y63" s="26">
        <v>-11011</v>
      </c>
      <c r="Z63" s="26">
        <v>-16737</v>
      </c>
      <c r="AA63" s="26">
        <v>-13365</v>
      </c>
      <c r="AB63" s="26">
        <v>-9318</v>
      </c>
      <c r="AC63" s="26">
        <v>-12146</v>
      </c>
      <c r="AD63" s="26">
        <v>-14111</v>
      </c>
      <c r="AE63" s="26">
        <v>-10757</v>
      </c>
      <c r="AF63" s="26">
        <v>-9135</v>
      </c>
      <c r="AG63" s="26">
        <v>-7373</v>
      </c>
      <c r="AH63" s="26">
        <v>-13227</v>
      </c>
      <c r="AI63" s="26">
        <v>-7978</v>
      </c>
      <c r="AJ63" s="26">
        <v>-5036</v>
      </c>
      <c r="AK63" s="26">
        <v>-7666</v>
      </c>
    </row>
    <row r="64" spans="1:37" x14ac:dyDescent="0.25">
      <c r="A64" s="28" t="s">
        <v>112</v>
      </c>
      <c r="B64" s="44">
        <v>-32161</v>
      </c>
      <c r="C64" s="44">
        <v>-26867</v>
      </c>
      <c r="D64" s="44">
        <v>-24295</v>
      </c>
      <c r="E64" s="32">
        <v>-22480</v>
      </c>
      <c r="F64" s="32">
        <v>-24526</v>
      </c>
      <c r="G64" s="32">
        <v>-23005</v>
      </c>
      <c r="H64" s="32">
        <v>-22820</v>
      </c>
      <c r="I64" s="32">
        <v>-21136</v>
      </c>
      <c r="J64" s="32">
        <v>-22797</v>
      </c>
      <c r="K64" s="32">
        <v>-21537</v>
      </c>
      <c r="L64" s="32">
        <v>-20153</v>
      </c>
      <c r="M64" s="32">
        <v>-18582</v>
      </c>
      <c r="N64" s="32">
        <v>-19407</v>
      </c>
      <c r="O64" s="32">
        <v>-19344</v>
      </c>
      <c r="P64" s="32">
        <v>-17501</v>
      </c>
      <c r="Q64" s="32">
        <v>-15881</v>
      </c>
      <c r="R64" s="32">
        <v>-17465</v>
      </c>
      <c r="S64" s="32">
        <v>-16719</v>
      </c>
      <c r="T64" s="32">
        <v>-15200</v>
      </c>
      <c r="U64" s="32">
        <v>-16318</v>
      </c>
      <c r="V64" s="32">
        <v>-18738</v>
      </c>
      <c r="W64" s="32">
        <v>-18777</v>
      </c>
      <c r="X64" s="32">
        <v>-18361</v>
      </c>
      <c r="Y64" s="32">
        <v>-17241</v>
      </c>
      <c r="Z64" s="32">
        <v>-18252</v>
      </c>
      <c r="AA64" s="32">
        <v>-18697</v>
      </c>
      <c r="AB64" s="32">
        <v>-18126</v>
      </c>
      <c r="AC64" s="32">
        <v>-16859</v>
      </c>
      <c r="AD64" s="32">
        <v>-18771</v>
      </c>
      <c r="AE64" s="32">
        <v>-18146.7</v>
      </c>
      <c r="AF64" s="32">
        <v>-16396</v>
      </c>
      <c r="AG64" s="32">
        <v>-14795</v>
      </c>
      <c r="AH64" s="32">
        <v>-16403</v>
      </c>
      <c r="AI64" s="32">
        <v>-17077</v>
      </c>
      <c r="AJ64" s="32">
        <v>-15610</v>
      </c>
      <c r="AK64" s="32">
        <v>-13983</v>
      </c>
    </row>
    <row r="65" spans="1:37" s="27" customFormat="1" x14ac:dyDescent="0.25">
      <c r="A65" s="22" t="s">
        <v>113</v>
      </c>
      <c r="B65" s="45">
        <v>-44852</v>
      </c>
      <c r="C65" s="45">
        <v>-47493</v>
      </c>
      <c r="D65" s="45">
        <v>-47059</v>
      </c>
      <c r="E65" s="26">
        <v>-50251</v>
      </c>
      <c r="F65" s="26">
        <v>-53230</v>
      </c>
      <c r="G65" s="26">
        <v>-79656</v>
      </c>
      <c r="H65" s="26">
        <v>-62878</v>
      </c>
      <c r="I65" s="26">
        <v>-57004</v>
      </c>
      <c r="J65" s="26">
        <v>-50430</v>
      </c>
      <c r="K65" s="26">
        <v>-52509</v>
      </c>
      <c r="L65" s="26">
        <v>-47071</v>
      </c>
      <c r="M65" s="26">
        <v>-48660</v>
      </c>
      <c r="N65" s="26">
        <v>-40448</v>
      </c>
      <c r="O65" s="26">
        <v>-41393</v>
      </c>
      <c r="P65" s="26">
        <v>-43339</v>
      </c>
      <c r="Q65" s="26">
        <v>-33098</v>
      </c>
      <c r="R65" s="26">
        <v>-36506</v>
      </c>
      <c r="S65" s="26">
        <v>-30443</v>
      </c>
      <c r="T65" s="26">
        <v>-41479</v>
      </c>
      <c r="U65" s="26">
        <v>-22522</v>
      </c>
      <c r="V65" s="26">
        <v>-24362</v>
      </c>
      <c r="W65" s="26">
        <v>-22800</v>
      </c>
      <c r="X65" s="26">
        <v>-25237</v>
      </c>
      <c r="Y65" s="26">
        <v>-19959</v>
      </c>
      <c r="Z65" s="26">
        <v>-23557</v>
      </c>
      <c r="AA65" s="26">
        <v>-17581</v>
      </c>
      <c r="AB65" s="26">
        <v>-17405</v>
      </c>
      <c r="AC65" s="26">
        <v>-15130</v>
      </c>
      <c r="AD65" s="26">
        <v>-13845</v>
      </c>
      <c r="AE65" s="26">
        <v>-19588.7</v>
      </c>
      <c r="AF65" s="26">
        <v>-11625</v>
      </c>
      <c r="AG65" s="26">
        <v>-21961</v>
      </c>
      <c r="AH65" s="26">
        <v>-12631</v>
      </c>
      <c r="AI65" s="26">
        <v>-11166</v>
      </c>
      <c r="AJ65" s="26">
        <v>-10206</v>
      </c>
      <c r="AK65" s="26">
        <v>-9970</v>
      </c>
    </row>
    <row r="66" spans="1:37" x14ac:dyDescent="0.25">
      <c r="A66" s="28" t="s">
        <v>114</v>
      </c>
      <c r="B66" s="44">
        <v>12508</v>
      </c>
      <c r="C66" s="44">
        <v>23336</v>
      </c>
      <c r="D66" s="44">
        <v>28921</v>
      </c>
      <c r="E66" s="32">
        <v>29544</v>
      </c>
      <c r="F66" s="32">
        <v>29903</v>
      </c>
      <c r="G66" s="32">
        <v>28607</v>
      </c>
      <c r="H66" s="32">
        <v>26102</v>
      </c>
      <c r="I66" s="32">
        <v>26102</v>
      </c>
      <c r="J66" s="32">
        <v>29920</v>
      </c>
      <c r="K66" s="32">
        <v>30296</v>
      </c>
      <c r="L66" s="32">
        <v>30264</v>
      </c>
      <c r="M66" s="32">
        <v>29877</v>
      </c>
      <c r="N66" s="32">
        <v>31597</v>
      </c>
      <c r="O66" s="32">
        <v>31538</v>
      </c>
      <c r="P66" s="32">
        <v>31583</v>
      </c>
      <c r="Q66" s="32">
        <v>33493</v>
      </c>
      <c r="R66" s="32">
        <v>31628</v>
      </c>
      <c r="S66" s="32">
        <v>29497</v>
      </c>
      <c r="T66" s="32">
        <v>29098</v>
      </c>
      <c r="U66" s="32">
        <v>28257</v>
      </c>
      <c r="V66" s="32">
        <v>27870</v>
      </c>
      <c r="W66" s="32">
        <v>24617</v>
      </c>
      <c r="X66" s="32">
        <v>24304</v>
      </c>
      <c r="Y66" s="32">
        <v>23880</v>
      </c>
      <c r="Z66" s="32">
        <v>23364</v>
      </c>
      <c r="AA66" s="32">
        <v>22274</v>
      </c>
      <c r="AB66" s="32">
        <v>18669</v>
      </c>
      <c r="AC66" s="32">
        <v>19737</v>
      </c>
      <c r="AD66" s="32">
        <v>21704</v>
      </c>
      <c r="AE66" s="32">
        <v>23812.3</v>
      </c>
      <c r="AF66" s="32">
        <v>22793</v>
      </c>
      <c r="AG66" s="32">
        <v>21372</v>
      </c>
      <c r="AH66" s="32">
        <v>20458</v>
      </c>
      <c r="AI66" s="32">
        <v>18112</v>
      </c>
      <c r="AJ66" s="32">
        <v>16665</v>
      </c>
      <c r="AK66" s="32">
        <v>15636</v>
      </c>
    </row>
    <row r="67" spans="1:37" s="27" customFormat="1" x14ac:dyDescent="0.25">
      <c r="A67" s="34"/>
      <c r="B67" s="50"/>
      <c r="C67" s="50"/>
      <c r="D67" s="50"/>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row>
    <row r="68" spans="1:37" s="41" customFormat="1" ht="15.75" x14ac:dyDescent="0.25">
      <c r="A68" s="37" t="s">
        <v>115</v>
      </c>
      <c r="B68" s="51">
        <f>B55-B58</f>
        <v>-728200</v>
      </c>
      <c r="C68" s="51">
        <v>-698201</v>
      </c>
      <c r="D68" s="51">
        <v>-675665</v>
      </c>
      <c r="E68" s="40">
        <v>-652500</v>
      </c>
      <c r="F68" s="40">
        <v>-679149.1</v>
      </c>
      <c r="G68" s="40">
        <v>-722395</v>
      </c>
      <c r="H68" s="40">
        <v>-665902</v>
      </c>
      <c r="I68" s="40">
        <v>-619711</v>
      </c>
      <c r="J68" s="40">
        <v>-665710</v>
      </c>
      <c r="K68" s="40">
        <v>-616738</v>
      </c>
      <c r="L68" s="40">
        <v>-600324</v>
      </c>
      <c r="M68" s="40">
        <v>-570611</v>
      </c>
      <c r="N68" s="40">
        <v>-571527</v>
      </c>
      <c r="O68" s="40">
        <v>-559772</v>
      </c>
      <c r="P68" s="40">
        <v>-547015</v>
      </c>
      <c r="Q68" s="40">
        <v>-513306</v>
      </c>
      <c r="R68" s="40">
        <v>-712282</v>
      </c>
      <c r="S68" s="40">
        <v>-527365</v>
      </c>
      <c r="T68" s="40">
        <v>-559899</v>
      </c>
      <c r="U68" s="40">
        <v>-500441</v>
      </c>
      <c r="V68" s="40">
        <v>-518778</v>
      </c>
      <c r="W68" s="40">
        <v>-487712</v>
      </c>
      <c r="X68" s="40">
        <v>-489248</v>
      </c>
      <c r="Y68" s="40">
        <v>-469313</v>
      </c>
      <c r="Z68" s="40">
        <v>-495234</v>
      </c>
      <c r="AA68" s="40">
        <v>-484155</v>
      </c>
      <c r="AB68" s="40">
        <v>-458185</v>
      </c>
      <c r="AC68" s="40">
        <v>-420878</v>
      </c>
      <c r="AD68" s="40">
        <v>-443509</v>
      </c>
      <c r="AE68" s="40">
        <v>-413494.6888</v>
      </c>
      <c r="AF68" s="40">
        <v>-395159</v>
      </c>
      <c r="AG68" s="40">
        <v>-381048</v>
      </c>
      <c r="AH68" s="40">
        <v>-393263</v>
      </c>
      <c r="AI68" s="40">
        <v>-385318</v>
      </c>
      <c r="AJ68" s="40">
        <v>-351324</v>
      </c>
      <c r="AK68" s="40">
        <v>-319901</v>
      </c>
    </row>
    <row r="69" spans="1:37" x14ac:dyDescent="0.25">
      <c r="A69" s="52"/>
      <c r="B69" s="52"/>
      <c r="C69" s="75"/>
      <c r="D69" s="53"/>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row>
    <row r="70" spans="1:37" s="41" customFormat="1" ht="15.75" x14ac:dyDescent="0.25">
      <c r="A70" s="37" t="s">
        <v>116</v>
      </c>
      <c r="B70" s="37"/>
      <c r="C70" s="15"/>
      <c r="D70" s="5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row>
    <row r="71" spans="1:37" s="80" customFormat="1" ht="15.75" x14ac:dyDescent="0.25">
      <c r="A71" s="76"/>
      <c r="B71" s="76"/>
      <c r="C71" s="77"/>
      <c r="D71" s="78"/>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row>
    <row r="72" spans="1:37" x14ac:dyDescent="0.25">
      <c r="A72" s="28" t="s">
        <v>117</v>
      </c>
      <c r="B72" s="44">
        <v>20</v>
      </c>
      <c r="C72" s="44">
        <v>22</v>
      </c>
      <c r="D72" s="44">
        <v>22</v>
      </c>
      <c r="E72" s="32">
        <v>66</v>
      </c>
      <c r="F72" s="32">
        <v>24</v>
      </c>
      <c r="G72" s="32">
        <v>23</v>
      </c>
      <c r="H72" s="32">
        <v>31</v>
      </c>
      <c r="I72" s="32">
        <v>18</v>
      </c>
      <c r="J72" s="32">
        <v>30</v>
      </c>
      <c r="K72" s="32">
        <v>30</v>
      </c>
      <c r="L72" s="32">
        <v>75</v>
      </c>
      <c r="M72" s="32">
        <v>21</v>
      </c>
      <c r="N72" s="32">
        <v>47</v>
      </c>
      <c r="O72" s="32">
        <v>172</v>
      </c>
      <c r="P72" s="32">
        <v>53</v>
      </c>
      <c r="Q72" s="32">
        <v>75</v>
      </c>
      <c r="R72" s="32">
        <v>29</v>
      </c>
      <c r="S72" s="32">
        <v>63</v>
      </c>
      <c r="T72" s="32">
        <v>16</v>
      </c>
      <c r="U72" s="32">
        <v>117</v>
      </c>
      <c r="V72" s="32">
        <v>1037</v>
      </c>
      <c r="W72" s="32">
        <v>60</v>
      </c>
      <c r="X72" s="32">
        <v>306</v>
      </c>
      <c r="Y72" s="32">
        <v>1021</v>
      </c>
      <c r="Z72" s="32">
        <v>630</v>
      </c>
      <c r="AA72" s="32">
        <v>-60</v>
      </c>
      <c r="AB72" s="32">
        <v>661</v>
      </c>
      <c r="AC72" s="32">
        <v>442</v>
      </c>
      <c r="AD72" s="32">
        <v>2850</v>
      </c>
      <c r="AE72" s="32">
        <v>258</v>
      </c>
      <c r="AF72" s="32">
        <v>279</v>
      </c>
      <c r="AG72" s="32">
        <v>1902</v>
      </c>
      <c r="AH72" s="32">
        <v>1036</v>
      </c>
      <c r="AI72" s="32">
        <v>264</v>
      </c>
      <c r="AJ72" s="32">
        <v>157</v>
      </c>
      <c r="AK72" s="32">
        <v>589</v>
      </c>
    </row>
    <row r="73" spans="1:37" s="27" customFormat="1" x14ac:dyDescent="0.25">
      <c r="A73" s="22" t="s">
        <v>118</v>
      </c>
      <c r="B73" s="45">
        <v>13860</v>
      </c>
      <c r="C73" s="45">
        <v>7003</v>
      </c>
      <c r="D73" s="45">
        <v>2217</v>
      </c>
      <c r="E73" s="26">
        <v>9579</v>
      </c>
      <c r="F73" s="26">
        <v>12531.1</v>
      </c>
      <c r="G73" s="26">
        <v>5807</v>
      </c>
      <c r="H73" s="26">
        <v>3848</v>
      </c>
      <c r="I73" s="26">
        <v>8797</v>
      </c>
      <c r="J73" s="26">
        <v>22252</v>
      </c>
      <c r="K73" s="26">
        <v>35677</v>
      </c>
      <c r="L73" s="26">
        <v>26394</v>
      </c>
      <c r="M73" s="26">
        <v>61980</v>
      </c>
      <c r="N73" s="26">
        <v>43184</v>
      </c>
      <c r="O73" s="26">
        <v>16376</v>
      </c>
      <c r="P73" s="26">
        <v>5789</v>
      </c>
      <c r="Q73" s="26">
        <v>10521</v>
      </c>
      <c r="R73" s="26">
        <v>58928</v>
      </c>
      <c r="S73" s="26">
        <v>43655</v>
      </c>
      <c r="T73" s="26">
        <v>15545</v>
      </c>
      <c r="U73" s="26">
        <v>3203</v>
      </c>
      <c r="V73" s="26">
        <v>5301</v>
      </c>
      <c r="W73" s="26">
        <v>11528</v>
      </c>
      <c r="X73" s="26">
        <v>5110</v>
      </c>
      <c r="Y73" s="26">
        <v>4587</v>
      </c>
      <c r="Z73" s="26">
        <v>24548</v>
      </c>
      <c r="AA73" s="26">
        <v>6624</v>
      </c>
      <c r="AB73" s="26">
        <v>980</v>
      </c>
      <c r="AC73" s="26">
        <v>905</v>
      </c>
      <c r="AD73" s="26">
        <v>9627</v>
      </c>
      <c r="AE73" s="26">
        <v>3699</v>
      </c>
      <c r="AF73" s="26">
        <v>15145</v>
      </c>
      <c r="AG73" s="26">
        <v>29207</v>
      </c>
      <c r="AH73" s="26">
        <v>-5671</v>
      </c>
      <c r="AI73" s="26">
        <v>7822</v>
      </c>
      <c r="AJ73" s="26">
        <v>3225</v>
      </c>
      <c r="AK73" s="26">
        <v>22669</v>
      </c>
    </row>
    <row r="74" spans="1:37" x14ac:dyDescent="0.25">
      <c r="A74" s="28" t="s">
        <v>119</v>
      </c>
      <c r="B74" s="44">
        <v>9138</v>
      </c>
      <c r="C74" s="44">
        <v>12219</v>
      </c>
      <c r="D74" s="44">
        <v>13368</v>
      </c>
      <c r="E74" s="32">
        <v>22051</v>
      </c>
      <c r="F74" s="32">
        <v>21721</v>
      </c>
      <c r="G74" s="32">
        <v>73285</v>
      </c>
      <c r="H74" s="32">
        <v>24570</v>
      </c>
      <c r="I74" s="32">
        <v>25645</v>
      </c>
      <c r="J74" s="32">
        <v>22514</v>
      </c>
      <c r="K74" s="32">
        <v>18256</v>
      </c>
      <c r="L74" s="32">
        <v>19284</v>
      </c>
      <c r="M74" s="32">
        <v>17879</v>
      </c>
      <c r="N74" s="32">
        <v>24272</v>
      </c>
      <c r="O74" s="32">
        <v>16023</v>
      </c>
      <c r="P74" s="32">
        <v>20410</v>
      </c>
      <c r="Q74" s="32">
        <v>17801</v>
      </c>
      <c r="R74" s="32">
        <v>14409</v>
      </c>
      <c r="S74" s="32">
        <v>19090</v>
      </c>
      <c r="T74" s="32">
        <v>14465</v>
      </c>
      <c r="U74" s="32">
        <v>11483</v>
      </c>
      <c r="V74" s="32">
        <v>12981</v>
      </c>
      <c r="W74" s="32">
        <v>17368</v>
      </c>
      <c r="X74" s="32">
        <v>13345</v>
      </c>
      <c r="Y74" s="32">
        <v>9602</v>
      </c>
      <c r="Z74" s="32">
        <v>15692</v>
      </c>
      <c r="AA74" s="32">
        <v>34236</v>
      </c>
      <c r="AB74" s="32">
        <v>8799</v>
      </c>
      <c r="AC74" s="32">
        <v>7466</v>
      </c>
      <c r="AD74" s="32">
        <v>10208</v>
      </c>
      <c r="AE74" s="32">
        <v>9933</v>
      </c>
      <c r="AF74" s="32">
        <v>7881</v>
      </c>
      <c r="AG74" s="32">
        <v>7711</v>
      </c>
      <c r="AH74" s="32">
        <v>6696</v>
      </c>
      <c r="AI74" s="32">
        <v>7911</v>
      </c>
      <c r="AJ74" s="32">
        <v>8142</v>
      </c>
      <c r="AK74" s="32">
        <v>7671</v>
      </c>
    </row>
    <row r="75" spans="1:37" s="27" customFormat="1" x14ac:dyDescent="0.25">
      <c r="A75" s="22" t="s">
        <v>120</v>
      </c>
      <c r="B75" s="45">
        <v>4365</v>
      </c>
      <c r="C75" s="45">
        <v>4213</v>
      </c>
      <c r="D75" s="45">
        <v>3539</v>
      </c>
      <c r="E75" s="26">
        <v>6255</v>
      </c>
      <c r="F75" s="26">
        <v>4438</v>
      </c>
      <c r="G75" s="26">
        <v>5782</v>
      </c>
      <c r="H75" s="26">
        <v>4072</v>
      </c>
      <c r="I75" s="26">
        <v>5543</v>
      </c>
      <c r="J75" s="26">
        <v>6195</v>
      </c>
      <c r="K75" s="26">
        <v>6751</v>
      </c>
      <c r="L75" s="26">
        <v>3975</v>
      </c>
      <c r="M75" s="26">
        <v>6483</v>
      </c>
      <c r="N75" s="26">
        <v>20419</v>
      </c>
      <c r="O75" s="26">
        <v>3451</v>
      </c>
      <c r="P75" s="26">
        <v>3339</v>
      </c>
      <c r="Q75" s="26">
        <v>8351</v>
      </c>
      <c r="R75" s="26">
        <v>6818</v>
      </c>
      <c r="S75" s="26">
        <v>2423</v>
      </c>
      <c r="T75" s="26">
        <v>3043</v>
      </c>
      <c r="U75" s="26">
        <v>11904</v>
      </c>
      <c r="V75" s="26">
        <v>13930</v>
      </c>
      <c r="W75" s="26">
        <v>4493</v>
      </c>
      <c r="X75" s="26">
        <v>5929</v>
      </c>
      <c r="Y75" s="26">
        <v>3749</v>
      </c>
      <c r="Z75" s="26">
        <v>1303</v>
      </c>
      <c r="AA75" s="26">
        <v>2862</v>
      </c>
      <c r="AB75" s="26">
        <v>1275</v>
      </c>
      <c r="AC75" s="26">
        <v>2365</v>
      </c>
      <c r="AD75" s="26">
        <v>9813</v>
      </c>
      <c r="AE75" s="26">
        <v>-1655</v>
      </c>
      <c r="AF75" s="26">
        <v>9469</v>
      </c>
      <c r="AG75" s="26">
        <v>6003</v>
      </c>
      <c r="AH75" s="26">
        <v>8781</v>
      </c>
      <c r="AI75" s="26">
        <v>3480</v>
      </c>
      <c r="AJ75" s="26">
        <v>2790</v>
      </c>
      <c r="AK75" s="26">
        <v>3140</v>
      </c>
    </row>
    <row r="76" spans="1:37" x14ac:dyDescent="0.25">
      <c r="A76" s="52"/>
      <c r="B76" s="53"/>
      <c r="C76" s="53"/>
      <c r="D76" s="53"/>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row>
    <row r="77" spans="1:37" s="41" customFormat="1" ht="15.75" x14ac:dyDescent="0.25">
      <c r="A77" s="37" t="s">
        <v>121</v>
      </c>
      <c r="B77" s="51">
        <f>SUM(B72:B75)</f>
        <v>27383</v>
      </c>
      <c r="C77" s="51">
        <v>23457</v>
      </c>
      <c r="D77" s="51">
        <v>19146</v>
      </c>
      <c r="E77" s="40">
        <v>37951</v>
      </c>
      <c r="F77" s="40">
        <v>38714.1</v>
      </c>
      <c r="G77" s="40">
        <v>84897</v>
      </c>
      <c r="H77" s="40">
        <v>32521</v>
      </c>
      <c r="I77" s="40">
        <v>40003</v>
      </c>
      <c r="J77" s="40">
        <v>50991</v>
      </c>
      <c r="K77" s="40">
        <v>60714</v>
      </c>
      <c r="L77" s="40">
        <v>49728</v>
      </c>
      <c r="M77" s="40">
        <v>86363</v>
      </c>
      <c r="N77" s="40">
        <v>87922</v>
      </c>
      <c r="O77" s="40">
        <v>36022</v>
      </c>
      <c r="P77" s="40">
        <v>29591</v>
      </c>
      <c r="Q77" s="40">
        <v>36748</v>
      </c>
      <c r="R77" s="40">
        <v>80184</v>
      </c>
      <c r="S77" s="40">
        <v>65231</v>
      </c>
      <c r="T77" s="40">
        <v>33069</v>
      </c>
      <c r="U77" s="40">
        <v>26707</v>
      </c>
      <c r="V77" s="40">
        <v>33249</v>
      </c>
      <c r="W77" s="40">
        <v>33449</v>
      </c>
      <c r="X77" s="40">
        <v>24690</v>
      </c>
      <c r="Y77" s="40">
        <v>18959</v>
      </c>
      <c r="Z77" s="40">
        <v>42173</v>
      </c>
      <c r="AA77" s="40">
        <v>43662</v>
      </c>
      <c r="AB77" s="40">
        <v>11715</v>
      </c>
      <c r="AC77" s="40">
        <v>11178</v>
      </c>
      <c r="AD77" s="40">
        <v>32498</v>
      </c>
      <c r="AE77" s="40">
        <v>12235</v>
      </c>
      <c r="AF77" s="40">
        <v>32774</v>
      </c>
      <c r="AG77" s="40">
        <v>44823</v>
      </c>
      <c r="AH77" s="40">
        <v>10842</v>
      </c>
      <c r="AI77" s="40">
        <v>19477</v>
      </c>
      <c r="AJ77" s="40">
        <v>14314</v>
      </c>
      <c r="AK77" s="40">
        <v>34069</v>
      </c>
    </row>
    <row r="78" spans="1:37" x14ac:dyDescent="0.25">
      <c r="A78" s="52"/>
      <c r="B78" s="75"/>
      <c r="C78" s="75"/>
      <c r="D78" s="53"/>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row>
    <row r="79" spans="1:37" s="41" customFormat="1" ht="15.75" x14ac:dyDescent="0.25">
      <c r="A79" s="37" t="s">
        <v>122</v>
      </c>
      <c r="B79" s="15"/>
      <c r="C79" s="15"/>
      <c r="D79" s="5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row>
    <row r="80" spans="1:37" s="7" customFormat="1" x14ac:dyDescent="0.25">
      <c r="A80" s="81"/>
      <c r="B80" s="19"/>
      <c r="C80" s="19"/>
      <c r="D80" s="82"/>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row>
    <row r="81" spans="1:37" s="27" customFormat="1" x14ac:dyDescent="0.25">
      <c r="A81" s="22" t="s">
        <v>123</v>
      </c>
      <c r="B81" s="45">
        <v>-34409</v>
      </c>
      <c r="C81" s="45">
        <v>-31376</v>
      </c>
      <c r="D81" s="45">
        <v>-51447</v>
      </c>
      <c r="E81" s="26">
        <v>-10847</v>
      </c>
      <c r="F81" s="26">
        <v>-15423.4</v>
      </c>
      <c r="G81" s="26">
        <v>-19334</v>
      </c>
      <c r="H81" s="26">
        <v>-14943</v>
      </c>
      <c r="I81" s="26">
        <v>-18565</v>
      </c>
      <c r="J81" s="26">
        <v>-14812</v>
      </c>
      <c r="K81" s="26">
        <v>-64031</v>
      </c>
      <c r="L81" s="26">
        <v>-8733</v>
      </c>
      <c r="M81" s="26">
        <v>-54445</v>
      </c>
      <c r="N81" s="26">
        <v>-30605</v>
      </c>
      <c r="O81" s="26">
        <v>-71284</v>
      </c>
      <c r="P81" s="26">
        <v>-20399</v>
      </c>
      <c r="Q81" s="26">
        <v>-7578</v>
      </c>
      <c r="R81" s="26">
        <v>-53093</v>
      </c>
      <c r="S81" s="26">
        <v>-13160</v>
      </c>
      <c r="T81" s="26">
        <v>-10908</v>
      </c>
      <c r="U81" s="26">
        <v>-11917</v>
      </c>
      <c r="V81" s="26">
        <v>-28532</v>
      </c>
      <c r="W81" s="26">
        <v>-11101</v>
      </c>
      <c r="X81" s="26">
        <v>-11160</v>
      </c>
      <c r="Y81" s="26">
        <v>-9885</v>
      </c>
      <c r="Z81" s="26" t="s">
        <v>43</v>
      </c>
      <c r="AA81" s="26" t="s">
        <v>43</v>
      </c>
      <c r="AB81" s="26" t="s">
        <v>43</v>
      </c>
      <c r="AC81" s="26" t="s">
        <v>43</v>
      </c>
      <c r="AD81" s="26" t="s">
        <v>43</v>
      </c>
      <c r="AE81" s="26" t="s">
        <v>43</v>
      </c>
      <c r="AF81" s="26" t="s">
        <v>43</v>
      </c>
      <c r="AG81" s="26" t="s">
        <v>43</v>
      </c>
      <c r="AH81" s="26" t="s">
        <v>43</v>
      </c>
      <c r="AI81" s="26" t="s">
        <v>43</v>
      </c>
      <c r="AJ81" s="26" t="s">
        <v>43</v>
      </c>
      <c r="AK81" s="26" t="s">
        <v>43</v>
      </c>
    </row>
    <row r="82" spans="1:37" x14ac:dyDescent="0.25">
      <c r="A82" s="28" t="s">
        <v>124</v>
      </c>
      <c r="B82" s="44">
        <v>-2788</v>
      </c>
      <c r="C82" s="44">
        <v>-2306</v>
      </c>
      <c r="D82" s="44">
        <v>-4930</v>
      </c>
      <c r="E82" s="32">
        <v>-2289</v>
      </c>
      <c r="F82" s="32">
        <v>-2515.1999999999998</v>
      </c>
      <c r="G82" s="32">
        <v>-2552</v>
      </c>
      <c r="H82" s="32">
        <v>-2098</v>
      </c>
      <c r="I82" s="32">
        <v>-1438</v>
      </c>
      <c r="J82" s="32">
        <v>-1600</v>
      </c>
      <c r="K82" s="32">
        <v>-1616</v>
      </c>
      <c r="L82" s="32">
        <v>-6935</v>
      </c>
      <c r="M82" s="32">
        <v>-16638</v>
      </c>
      <c r="N82" s="32">
        <v>-19474</v>
      </c>
      <c r="O82" s="32">
        <v>-5896</v>
      </c>
      <c r="P82" s="32">
        <v>-3622</v>
      </c>
      <c r="Q82" s="32">
        <v>-3753</v>
      </c>
      <c r="R82" s="32">
        <v>-23918</v>
      </c>
      <c r="S82" s="32">
        <v>-25676</v>
      </c>
      <c r="T82" s="32">
        <v>-1997</v>
      </c>
      <c r="U82" s="32">
        <v>-5185</v>
      </c>
      <c r="V82" s="32">
        <v>-23894</v>
      </c>
      <c r="W82" s="32">
        <v>-5660</v>
      </c>
      <c r="X82" s="32">
        <v>-8215</v>
      </c>
      <c r="Y82" s="32">
        <v>-4317</v>
      </c>
      <c r="Z82" s="32">
        <v>-20292</v>
      </c>
      <c r="AA82" s="32">
        <v>-11043</v>
      </c>
      <c r="AB82" s="32">
        <v>-13023</v>
      </c>
      <c r="AC82" s="32">
        <v>-9297</v>
      </c>
      <c r="AD82" s="32">
        <v>-27702</v>
      </c>
      <c r="AE82" s="32">
        <v>-9565</v>
      </c>
      <c r="AF82" s="32">
        <v>-11571</v>
      </c>
      <c r="AG82" s="32">
        <v>-21562</v>
      </c>
      <c r="AH82" s="32">
        <v>-10841</v>
      </c>
      <c r="AI82" s="32">
        <v>-12801</v>
      </c>
      <c r="AJ82" s="32">
        <v>-19301</v>
      </c>
      <c r="AK82" s="32">
        <v>-9560</v>
      </c>
    </row>
    <row r="83" spans="1:37" s="27" customFormat="1" x14ac:dyDescent="0.25">
      <c r="A83" s="22" t="s">
        <v>125</v>
      </c>
      <c r="B83" s="45">
        <v>-23304</v>
      </c>
      <c r="C83" s="45">
        <v>-18982</v>
      </c>
      <c r="D83" s="45">
        <v>-18492</v>
      </c>
      <c r="E83" s="26">
        <v>-20001</v>
      </c>
      <c r="F83" s="26">
        <v>-17024.09</v>
      </c>
      <c r="G83" s="26">
        <v>-15297</v>
      </c>
      <c r="H83" s="26">
        <v>-14931</v>
      </c>
      <c r="I83" s="26">
        <v>-15493</v>
      </c>
      <c r="J83" s="26">
        <v>-13521</v>
      </c>
      <c r="K83" s="26">
        <v>-14553</v>
      </c>
      <c r="L83" s="26">
        <v>-15187</v>
      </c>
      <c r="M83" s="26">
        <v>-14750</v>
      </c>
      <c r="N83" s="26">
        <v>-10169</v>
      </c>
      <c r="O83" s="26">
        <v>-9459</v>
      </c>
      <c r="P83" s="26">
        <v>-10780</v>
      </c>
      <c r="Q83" s="26">
        <v>-19440</v>
      </c>
      <c r="R83" s="26">
        <v>-11975</v>
      </c>
      <c r="S83" s="26">
        <v>-10652</v>
      </c>
      <c r="T83" s="26">
        <v>-11389</v>
      </c>
      <c r="U83" s="26">
        <v>-10621</v>
      </c>
      <c r="V83" s="26">
        <v>-27363</v>
      </c>
      <c r="W83" s="26">
        <v>-8325</v>
      </c>
      <c r="X83" s="26">
        <v>-10278</v>
      </c>
      <c r="Y83" s="26">
        <v>-11018</v>
      </c>
      <c r="Z83" s="26">
        <v>-7493</v>
      </c>
      <c r="AA83" s="26">
        <v>-6015</v>
      </c>
      <c r="AB83" s="26">
        <v>-4321</v>
      </c>
      <c r="AC83" s="26">
        <v>-10234</v>
      </c>
      <c r="AD83" s="26">
        <v>-5534</v>
      </c>
      <c r="AE83" s="26">
        <v>-3274</v>
      </c>
      <c r="AF83" s="26">
        <v>-3623</v>
      </c>
      <c r="AG83" s="26">
        <v>-6797</v>
      </c>
      <c r="AH83" s="26">
        <v>-2019</v>
      </c>
      <c r="AI83" s="26">
        <v>-3645</v>
      </c>
      <c r="AJ83" s="26">
        <v>-2120</v>
      </c>
      <c r="AK83" s="26">
        <v>-3099</v>
      </c>
    </row>
    <row r="84" spans="1:37" x14ac:dyDescent="0.25">
      <c r="A84" s="84"/>
      <c r="B84" s="53"/>
      <c r="C84" s="53"/>
      <c r="D84" s="53"/>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row>
    <row r="85" spans="1:37" s="86" customFormat="1" ht="15.75" x14ac:dyDescent="0.25">
      <c r="A85" s="68" t="s">
        <v>126</v>
      </c>
      <c r="B85" s="51">
        <f>SUM(B81:B83)</f>
        <v>-60501</v>
      </c>
      <c r="C85" s="51">
        <v>-52664</v>
      </c>
      <c r="D85" s="51">
        <v>-74869</v>
      </c>
      <c r="E85" s="85">
        <v>-33137</v>
      </c>
      <c r="F85" s="85">
        <v>-34962.69</v>
      </c>
      <c r="G85" s="85">
        <v>-37183</v>
      </c>
      <c r="H85" s="85">
        <v>-31972</v>
      </c>
      <c r="I85" s="85">
        <v>-35496</v>
      </c>
      <c r="J85" s="85">
        <v>-29933</v>
      </c>
      <c r="K85" s="85">
        <v>-80200</v>
      </c>
      <c r="L85" s="85">
        <v>-30855</v>
      </c>
      <c r="M85" s="85">
        <v>-85833</v>
      </c>
      <c r="N85" s="85">
        <v>-60248</v>
      </c>
      <c r="O85" s="85">
        <v>-86639</v>
      </c>
      <c r="P85" s="85">
        <v>-34801</v>
      </c>
      <c r="Q85" s="85">
        <v>-30771</v>
      </c>
      <c r="R85" s="85">
        <v>-88986</v>
      </c>
      <c r="S85" s="85">
        <v>-49488</v>
      </c>
      <c r="T85" s="85">
        <v>-24294</v>
      </c>
      <c r="U85" s="85">
        <v>-27723</v>
      </c>
      <c r="V85" s="85">
        <v>-79789</v>
      </c>
      <c r="W85" s="85">
        <v>-25086</v>
      </c>
      <c r="X85" s="85">
        <v>-29653</v>
      </c>
      <c r="Y85" s="85">
        <v>-25220</v>
      </c>
      <c r="Z85" s="85">
        <v>-27785</v>
      </c>
      <c r="AA85" s="85">
        <v>-17058</v>
      </c>
      <c r="AB85" s="85">
        <v>-17344</v>
      </c>
      <c r="AC85" s="85">
        <v>-19531</v>
      </c>
      <c r="AD85" s="85">
        <v>-33236</v>
      </c>
      <c r="AE85" s="85">
        <v>-12839</v>
      </c>
      <c r="AF85" s="85">
        <v>-15194</v>
      </c>
      <c r="AG85" s="85">
        <v>-28359</v>
      </c>
      <c r="AH85" s="85">
        <v>-12860</v>
      </c>
      <c r="AI85" s="85">
        <v>-16446</v>
      </c>
      <c r="AJ85" s="85">
        <v>-21421</v>
      </c>
      <c r="AK85" s="85">
        <v>-12659</v>
      </c>
    </row>
    <row r="86" spans="1:37" s="89" customFormat="1" ht="15.75" x14ac:dyDescent="0.25">
      <c r="A86" s="71"/>
      <c r="B86" s="87"/>
      <c r="C86" s="87"/>
      <c r="D86" s="87"/>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row>
    <row r="87" spans="1:37" s="27" customFormat="1" x14ac:dyDescent="0.25">
      <c r="A87" s="22" t="s">
        <v>54</v>
      </c>
      <c r="B87" s="45">
        <v>-16331</v>
      </c>
      <c r="C87" s="45">
        <v>-12222</v>
      </c>
      <c r="D87" s="45">
        <v>-7519</v>
      </c>
      <c r="E87" s="26">
        <v>-11827</v>
      </c>
      <c r="F87" s="26">
        <v>-11536</v>
      </c>
      <c r="G87" s="26">
        <v>-7999</v>
      </c>
      <c r="H87" s="26">
        <v>-6977</v>
      </c>
      <c r="I87" s="26">
        <v>-10401</v>
      </c>
      <c r="J87" s="26">
        <v>-9761</v>
      </c>
      <c r="K87" s="26">
        <v>-9424</v>
      </c>
      <c r="L87" s="26">
        <v>-6961</v>
      </c>
      <c r="M87" s="26">
        <v>-9090</v>
      </c>
      <c r="N87" s="26">
        <v>-8266</v>
      </c>
      <c r="O87" s="26">
        <v>-6865</v>
      </c>
      <c r="P87" s="26">
        <v>-9887</v>
      </c>
      <c r="Q87" s="26">
        <v>-2155</v>
      </c>
      <c r="R87" s="26">
        <v>1565</v>
      </c>
      <c r="S87" s="26">
        <v>392</v>
      </c>
      <c r="T87" s="26">
        <v>-639</v>
      </c>
      <c r="U87" s="26">
        <v>-1318</v>
      </c>
      <c r="V87" s="26">
        <v>-2793</v>
      </c>
      <c r="W87" s="26">
        <v>-5631</v>
      </c>
      <c r="X87" s="26">
        <v>-4765</v>
      </c>
      <c r="Y87" s="26">
        <v>-6628</v>
      </c>
      <c r="Z87" s="26">
        <v>-11061</v>
      </c>
      <c r="AA87" s="26">
        <v>-8224</v>
      </c>
      <c r="AB87" s="26">
        <v>-5480</v>
      </c>
      <c r="AC87" s="26">
        <v>-7905</v>
      </c>
      <c r="AD87" s="26">
        <v>-5342</v>
      </c>
      <c r="AE87" s="26">
        <v>-7808</v>
      </c>
      <c r="AF87" s="26">
        <v>-6777</v>
      </c>
      <c r="AG87" s="26">
        <v>-7685</v>
      </c>
      <c r="AH87" s="26">
        <v>-4897</v>
      </c>
      <c r="AI87" s="26">
        <v>-8353</v>
      </c>
      <c r="AJ87" s="26">
        <v>-7323</v>
      </c>
      <c r="AK87" s="26">
        <v>-7744</v>
      </c>
    </row>
    <row r="88" spans="1:37" x14ac:dyDescent="0.25">
      <c r="A88" s="28" t="s">
        <v>127</v>
      </c>
      <c r="B88" s="44">
        <v>-3373</v>
      </c>
      <c r="C88" s="44">
        <v>-4332</v>
      </c>
      <c r="D88" s="44">
        <v>-1710</v>
      </c>
      <c r="E88" s="32">
        <v>-3357</v>
      </c>
      <c r="F88" s="32">
        <v>-4662</v>
      </c>
      <c r="G88" s="32">
        <v>-4565.3999999999996</v>
      </c>
      <c r="H88" s="32">
        <v>-2580</v>
      </c>
      <c r="I88" s="32">
        <v>-1191</v>
      </c>
      <c r="J88" s="32">
        <v>-1785</v>
      </c>
      <c r="K88" s="32">
        <v>-2204</v>
      </c>
      <c r="L88" s="32">
        <v>-2125</v>
      </c>
      <c r="M88" s="32">
        <v>-1292</v>
      </c>
      <c r="N88" s="32">
        <v>-215</v>
      </c>
      <c r="O88" s="32">
        <v>-486</v>
      </c>
      <c r="P88" s="32">
        <v>-3802</v>
      </c>
      <c r="Q88" s="32">
        <v>-163</v>
      </c>
      <c r="R88" s="32">
        <v>-1267</v>
      </c>
      <c r="S88" s="32">
        <v>270</v>
      </c>
      <c r="T88" s="32">
        <v>2506</v>
      </c>
      <c r="U88" s="32">
        <v>-2409</v>
      </c>
      <c r="V88" s="32">
        <v>-588</v>
      </c>
      <c r="W88" s="32">
        <v>-4468</v>
      </c>
      <c r="X88" s="32">
        <v>-1867</v>
      </c>
      <c r="Y88" s="32">
        <v>-2502</v>
      </c>
      <c r="Z88" s="32">
        <v>4575</v>
      </c>
      <c r="AA88" s="32">
        <v>-3098</v>
      </c>
      <c r="AB88" s="32">
        <v>-4688</v>
      </c>
      <c r="AC88" s="32">
        <v>-3966</v>
      </c>
      <c r="AD88" s="32">
        <v>-3778</v>
      </c>
      <c r="AE88" s="32">
        <v>-4468</v>
      </c>
      <c r="AF88" s="32">
        <v>-2941</v>
      </c>
      <c r="AG88" s="32">
        <v>-2132</v>
      </c>
      <c r="AH88" s="32">
        <v>-6098</v>
      </c>
      <c r="AI88" s="32">
        <v>-4158</v>
      </c>
      <c r="AJ88" s="32">
        <v>-3880</v>
      </c>
      <c r="AK88" s="32">
        <v>-4401</v>
      </c>
    </row>
    <row r="89" spans="1:37" s="27" customFormat="1" x14ac:dyDescent="0.25">
      <c r="A89" s="34"/>
      <c r="B89" s="50"/>
      <c r="C89" s="50"/>
      <c r="D89" s="50"/>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row>
    <row r="90" spans="1:37" s="41" customFormat="1" ht="15.75" x14ac:dyDescent="0.25">
      <c r="A90" s="37" t="s">
        <v>128</v>
      </c>
      <c r="B90" s="51"/>
      <c r="C90" s="51"/>
      <c r="D90" s="5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row>
    <row r="91" spans="1:37" s="93" customFormat="1" ht="15.75" x14ac:dyDescent="0.25">
      <c r="A91" s="90"/>
      <c r="B91" s="91"/>
      <c r="C91" s="91"/>
      <c r="D91" s="91"/>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row>
    <row r="92" spans="1:37" x14ac:dyDescent="0.25">
      <c r="A92" s="28" t="s">
        <v>129</v>
      </c>
      <c r="B92" s="44">
        <v>1310</v>
      </c>
      <c r="C92" s="44">
        <v>2997</v>
      </c>
      <c r="D92" s="44">
        <v>1344</v>
      </c>
      <c r="E92" s="32">
        <v>1340</v>
      </c>
      <c r="F92" s="32">
        <v>1930</v>
      </c>
      <c r="G92" s="32">
        <v>1400</v>
      </c>
      <c r="H92" s="32">
        <v>1541</v>
      </c>
      <c r="I92" s="32">
        <v>1523</v>
      </c>
      <c r="J92" s="32">
        <v>3455</v>
      </c>
      <c r="K92" s="32">
        <v>2157</v>
      </c>
      <c r="L92" s="32">
        <v>2844</v>
      </c>
      <c r="M92" s="32">
        <v>3369</v>
      </c>
      <c r="N92" s="32">
        <v>3984</v>
      </c>
      <c r="O92" s="32">
        <v>7303</v>
      </c>
      <c r="P92" s="32">
        <v>4267</v>
      </c>
      <c r="Q92" s="32">
        <v>4370</v>
      </c>
      <c r="R92" s="32">
        <v>6310</v>
      </c>
      <c r="S92" s="32">
        <v>4260</v>
      </c>
      <c r="T92" s="32">
        <v>3602</v>
      </c>
      <c r="U92" s="32">
        <v>3263</v>
      </c>
      <c r="V92" s="32">
        <v>1053</v>
      </c>
      <c r="W92" s="32">
        <v>6976</v>
      </c>
      <c r="X92" s="32">
        <v>3912</v>
      </c>
      <c r="Y92" s="32">
        <v>3163</v>
      </c>
      <c r="Z92" s="32">
        <v>4409</v>
      </c>
      <c r="AA92" s="32">
        <v>1784</v>
      </c>
      <c r="AB92" s="32">
        <v>4462</v>
      </c>
      <c r="AC92" s="32">
        <v>3546</v>
      </c>
      <c r="AD92" s="32">
        <v>13157</v>
      </c>
      <c r="AE92" s="32">
        <v>24015</v>
      </c>
      <c r="AF92" s="32">
        <v>3578</v>
      </c>
      <c r="AG92" s="32">
        <v>10896</v>
      </c>
      <c r="AH92" s="32">
        <v>4550</v>
      </c>
      <c r="AI92" s="32">
        <v>6609</v>
      </c>
      <c r="AJ92" s="32">
        <v>9634</v>
      </c>
      <c r="AK92" s="32">
        <v>6726</v>
      </c>
    </row>
    <row r="93" spans="1:37" s="27" customFormat="1" x14ac:dyDescent="0.25">
      <c r="A93" s="22" t="s">
        <v>130</v>
      </c>
      <c r="B93" s="45">
        <v>2578</v>
      </c>
      <c r="C93" s="45">
        <v>1220</v>
      </c>
      <c r="D93" s="45">
        <v>1237</v>
      </c>
      <c r="E93" s="26">
        <v>4237</v>
      </c>
      <c r="F93" s="26">
        <v>-3321</v>
      </c>
      <c r="G93" s="26">
        <v>3506</v>
      </c>
      <c r="H93" s="26">
        <v>11386</v>
      </c>
      <c r="I93" s="26">
        <v>360</v>
      </c>
      <c r="J93" s="26">
        <v>-1128</v>
      </c>
      <c r="K93" s="26">
        <v>1253</v>
      </c>
      <c r="L93" s="26">
        <v>-4603</v>
      </c>
      <c r="M93" s="26">
        <v>5518</v>
      </c>
      <c r="N93" s="26">
        <v>14030</v>
      </c>
      <c r="O93" s="26">
        <v>-7830</v>
      </c>
      <c r="P93" s="26">
        <v>44845</v>
      </c>
      <c r="Q93" s="26">
        <v>22407</v>
      </c>
      <c r="R93" s="26">
        <v>-1559</v>
      </c>
      <c r="S93" s="26">
        <v>17921</v>
      </c>
      <c r="T93" s="26">
        <v>-2689</v>
      </c>
      <c r="U93" s="26">
        <v>11484</v>
      </c>
      <c r="V93" s="26">
        <v>-409</v>
      </c>
      <c r="W93" s="26">
        <v>-6103</v>
      </c>
      <c r="X93" s="26">
        <v>5508</v>
      </c>
      <c r="Y93" s="26">
        <v>7666</v>
      </c>
      <c r="Z93" s="26" t="s">
        <v>43</v>
      </c>
      <c r="AA93" s="26" t="s">
        <v>43</v>
      </c>
      <c r="AB93" s="26" t="s">
        <v>43</v>
      </c>
      <c r="AC93" s="26" t="s">
        <v>43</v>
      </c>
      <c r="AD93" s="26" t="s">
        <v>43</v>
      </c>
      <c r="AE93" s="26" t="s">
        <v>43</v>
      </c>
      <c r="AF93" s="26" t="s">
        <v>43</v>
      </c>
      <c r="AG93" s="26" t="s">
        <v>43</v>
      </c>
      <c r="AH93" s="26" t="s">
        <v>43</v>
      </c>
      <c r="AI93" s="26" t="s">
        <v>43</v>
      </c>
      <c r="AJ93" s="26" t="s">
        <v>43</v>
      </c>
      <c r="AK93" s="26" t="s">
        <v>43</v>
      </c>
    </row>
    <row r="94" spans="1:37" x14ac:dyDescent="0.25">
      <c r="A94" s="28" t="s">
        <v>131</v>
      </c>
      <c r="B94" s="44">
        <v>10261</v>
      </c>
      <c r="C94" s="44">
        <v>9747</v>
      </c>
      <c r="D94" s="44">
        <v>11069</v>
      </c>
      <c r="E94" s="32">
        <v>3251</v>
      </c>
      <c r="F94" s="32">
        <v>6726</v>
      </c>
      <c r="G94" s="32">
        <v>6750</v>
      </c>
      <c r="H94" s="32">
        <v>4309</v>
      </c>
      <c r="I94" s="32">
        <v>4765</v>
      </c>
      <c r="J94" s="32">
        <v>5064</v>
      </c>
      <c r="K94" s="32">
        <v>5848</v>
      </c>
      <c r="L94" s="32">
        <v>6809</v>
      </c>
      <c r="M94" s="32">
        <v>4885</v>
      </c>
      <c r="N94" s="32">
        <v>1068</v>
      </c>
      <c r="O94" s="32">
        <v>11134</v>
      </c>
      <c r="P94" s="32">
        <v>9223</v>
      </c>
      <c r="Q94" s="32">
        <v>1763</v>
      </c>
      <c r="R94" s="32">
        <v>2560</v>
      </c>
      <c r="S94" s="32">
        <v>1024</v>
      </c>
      <c r="T94" s="32">
        <v>228</v>
      </c>
      <c r="U94" s="32">
        <v>1379</v>
      </c>
      <c r="V94" s="32">
        <v>6054</v>
      </c>
      <c r="W94" s="32">
        <v>1392</v>
      </c>
      <c r="X94" s="32">
        <v>1363</v>
      </c>
      <c r="Y94" s="32">
        <v>1085</v>
      </c>
      <c r="Z94" s="32">
        <v>248</v>
      </c>
      <c r="AA94" s="32">
        <v>2175</v>
      </c>
      <c r="AB94" s="32">
        <v>3403</v>
      </c>
      <c r="AC94" s="32">
        <v>4082</v>
      </c>
      <c r="AD94" s="32">
        <v>3342</v>
      </c>
      <c r="AE94" s="32">
        <v>8481</v>
      </c>
      <c r="AF94" s="32">
        <v>4153</v>
      </c>
      <c r="AG94" s="32">
        <v>5721</v>
      </c>
      <c r="AH94" s="32">
        <v>4919</v>
      </c>
      <c r="AI94" s="32">
        <v>6002</v>
      </c>
      <c r="AJ94" s="32">
        <v>8007</v>
      </c>
      <c r="AK94" s="32">
        <v>6613</v>
      </c>
    </row>
    <row r="95" spans="1:37" s="27" customFormat="1" x14ac:dyDescent="0.25">
      <c r="A95" s="22" t="s">
        <v>132</v>
      </c>
      <c r="B95" s="45">
        <v>6942</v>
      </c>
      <c r="C95" s="45">
        <v>7199</v>
      </c>
      <c r="D95" s="45">
        <v>4781</v>
      </c>
      <c r="E95" s="26">
        <v>6563</v>
      </c>
      <c r="F95" s="26">
        <v>6810</v>
      </c>
      <c r="G95" s="26">
        <v>8420</v>
      </c>
      <c r="H95" s="26">
        <v>5714</v>
      </c>
      <c r="I95" s="26">
        <v>8670</v>
      </c>
      <c r="J95" s="26">
        <v>10064</v>
      </c>
      <c r="K95" s="26">
        <v>14023</v>
      </c>
      <c r="L95" s="26">
        <v>15281</v>
      </c>
      <c r="M95" s="26">
        <v>18598</v>
      </c>
      <c r="N95" s="26">
        <v>19550</v>
      </c>
      <c r="O95" s="26">
        <v>14457</v>
      </c>
      <c r="P95" s="26">
        <v>12693</v>
      </c>
      <c r="Q95" s="26">
        <v>12953</v>
      </c>
      <c r="R95" s="26">
        <v>20905</v>
      </c>
      <c r="S95" s="26">
        <v>14965</v>
      </c>
      <c r="T95" s="26">
        <v>9518</v>
      </c>
      <c r="U95" s="26">
        <v>8183</v>
      </c>
      <c r="V95" s="26">
        <v>5668</v>
      </c>
      <c r="W95" s="26">
        <v>7324</v>
      </c>
      <c r="X95" s="26">
        <v>7901</v>
      </c>
      <c r="Y95" s="26">
        <v>7588</v>
      </c>
      <c r="Z95" s="26">
        <v>7450</v>
      </c>
      <c r="AA95" s="26">
        <v>9949</v>
      </c>
      <c r="AB95" s="26">
        <v>9951</v>
      </c>
      <c r="AC95" s="26">
        <v>10251</v>
      </c>
      <c r="AD95" s="26">
        <v>8827</v>
      </c>
      <c r="AE95" s="26">
        <v>8288</v>
      </c>
      <c r="AF95" s="26">
        <v>13269</v>
      </c>
      <c r="AG95" s="26">
        <v>10273</v>
      </c>
      <c r="AH95" s="26">
        <v>12376</v>
      </c>
      <c r="AI95" s="26">
        <v>7288</v>
      </c>
      <c r="AJ95" s="26">
        <v>3746</v>
      </c>
      <c r="AK95" s="26">
        <v>3668</v>
      </c>
    </row>
    <row r="96" spans="1:37" x14ac:dyDescent="0.25">
      <c r="A96" s="28" t="s">
        <v>133</v>
      </c>
      <c r="B96" s="44">
        <v>14017</v>
      </c>
      <c r="C96" s="44">
        <v>7485</v>
      </c>
      <c r="D96" s="44">
        <v>11236</v>
      </c>
      <c r="E96" s="32">
        <v>6733</v>
      </c>
      <c r="F96" s="32">
        <v>10369</v>
      </c>
      <c r="G96" s="32">
        <v>21639</v>
      </c>
      <c r="H96" s="32">
        <v>8715</v>
      </c>
      <c r="I96" s="32">
        <v>5350</v>
      </c>
      <c r="J96" s="32">
        <v>6243</v>
      </c>
      <c r="K96" s="32">
        <v>5277</v>
      </c>
      <c r="L96" s="32">
        <v>23030</v>
      </c>
      <c r="M96" s="32">
        <v>4157</v>
      </c>
      <c r="N96" s="32">
        <v>14016</v>
      </c>
      <c r="O96" s="32">
        <v>3969</v>
      </c>
      <c r="P96" s="32">
        <v>2514</v>
      </c>
      <c r="Q96" s="32">
        <v>5534</v>
      </c>
      <c r="R96" s="32">
        <v>4776</v>
      </c>
      <c r="S96" s="32">
        <v>4363</v>
      </c>
      <c r="T96" s="32">
        <v>4786</v>
      </c>
      <c r="U96" s="32">
        <v>6276</v>
      </c>
      <c r="V96" s="32">
        <v>5688</v>
      </c>
      <c r="W96" s="32">
        <v>2263</v>
      </c>
      <c r="X96" s="32">
        <v>6161</v>
      </c>
      <c r="Y96" s="32">
        <v>3422</v>
      </c>
      <c r="Z96" s="32">
        <v>4037</v>
      </c>
      <c r="AA96" s="32">
        <v>11655</v>
      </c>
      <c r="AB96" s="32">
        <v>4057</v>
      </c>
      <c r="AC96" s="32">
        <v>4376</v>
      </c>
      <c r="AD96" s="32">
        <v>4383</v>
      </c>
      <c r="AE96" s="32">
        <v>5756</v>
      </c>
      <c r="AF96" s="32">
        <v>7297</v>
      </c>
      <c r="AG96" s="32">
        <v>3281</v>
      </c>
      <c r="AH96" s="32">
        <v>4722</v>
      </c>
      <c r="AI96" s="32">
        <v>4740</v>
      </c>
      <c r="AJ96" s="32">
        <v>3461</v>
      </c>
      <c r="AK96" s="32">
        <v>3272</v>
      </c>
    </row>
    <row r="97" spans="1:37" s="27" customFormat="1" x14ac:dyDescent="0.25">
      <c r="A97" s="34"/>
      <c r="B97" s="50"/>
      <c r="C97" s="50"/>
      <c r="D97" s="50"/>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row>
    <row r="98" spans="1:37" s="41" customFormat="1" ht="15.75" x14ac:dyDescent="0.25">
      <c r="A98" s="37" t="s">
        <v>134</v>
      </c>
      <c r="B98" s="51">
        <f>SUM(B92:B96)</f>
        <v>35108</v>
      </c>
      <c r="C98" s="51">
        <v>28648</v>
      </c>
      <c r="D98" s="51">
        <v>29667</v>
      </c>
      <c r="E98" s="40">
        <v>22124</v>
      </c>
      <c r="F98" s="40">
        <v>22514</v>
      </c>
      <c r="G98" s="40">
        <v>41715</v>
      </c>
      <c r="H98" s="40">
        <v>31665</v>
      </c>
      <c r="I98" s="40">
        <v>20668</v>
      </c>
      <c r="J98" s="40">
        <v>23698</v>
      </c>
      <c r="K98" s="40">
        <v>28558</v>
      </c>
      <c r="L98" s="40">
        <v>43361</v>
      </c>
      <c r="M98" s="40">
        <v>36527</v>
      </c>
      <c r="N98" s="40">
        <v>52648</v>
      </c>
      <c r="O98" s="40">
        <v>29033</v>
      </c>
      <c r="P98" s="40">
        <v>73542</v>
      </c>
      <c r="Q98" s="40">
        <v>47027</v>
      </c>
      <c r="R98" s="40">
        <v>32992</v>
      </c>
      <c r="S98" s="40">
        <v>42533</v>
      </c>
      <c r="T98" s="40">
        <v>15445</v>
      </c>
      <c r="U98" s="40">
        <v>30585</v>
      </c>
      <c r="V98" s="40">
        <v>18054</v>
      </c>
      <c r="W98" s="40">
        <v>11852</v>
      </c>
      <c r="X98" s="40">
        <v>24845</v>
      </c>
      <c r="Y98" s="40">
        <v>22924</v>
      </c>
      <c r="Z98" s="40">
        <v>16144</v>
      </c>
      <c r="AA98" s="40">
        <v>25563</v>
      </c>
      <c r="AB98" s="40">
        <v>21873</v>
      </c>
      <c r="AC98" s="40">
        <v>22255</v>
      </c>
      <c r="AD98" s="40">
        <v>29709</v>
      </c>
      <c r="AE98" s="40">
        <v>46540</v>
      </c>
      <c r="AF98" s="40">
        <v>28297</v>
      </c>
      <c r="AG98" s="40">
        <v>30171</v>
      </c>
      <c r="AH98" s="40">
        <v>26567</v>
      </c>
      <c r="AI98" s="40">
        <v>24639</v>
      </c>
      <c r="AJ98" s="40">
        <v>24848</v>
      </c>
      <c r="AK98" s="40">
        <v>20279</v>
      </c>
    </row>
    <row r="99" spans="1:37" s="97" customFormat="1" ht="15.75" x14ac:dyDescent="0.25">
      <c r="A99" s="94"/>
      <c r="B99" s="94"/>
      <c r="C99" s="95"/>
      <c r="D99" s="87"/>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row>
    <row r="100" spans="1:37" s="41" customFormat="1" ht="15.75" x14ac:dyDescent="0.25">
      <c r="A100" s="37" t="s">
        <v>135</v>
      </c>
      <c r="B100" s="37"/>
      <c r="C100" s="15"/>
      <c r="D100" s="5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row>
    <row r="101" spans="1:37" s="97" customFormat="1" ht="15.75" x14ac:dyDescent="0.25">
      <c r="A101" s="94"/>
      <c r="B101" s="94"/>
      <c r="C101" s="95"/>
      <c r="D101" s="87"/>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row>
    <row r="102" spans="1:37" s="27" customFormat="1" x14ac:dyDescent="0.25">
      <c r="A102" s="22" t="s">
        <v>129</v>
      </c>
      <c r="B102" s="45">
        <v>-10306</v>
      </c>
      <c r="C102" s="45">
        <v>-8281</v>
      </c>
      <c r="D102" s="45">
        <v>-15993</v>
      </c>
      <c r="E102" s="26">
        <v>-14329</v>
      </c>
      <c r="F102" s="26">
        <v>-11667.7</v>
      </c>
      <c r="G102" s="26">
        <v>-17777</v>
      </c>
      <c r="H102" s="26">
        <v>-11181</v>
      </c>
      <c r="I102" s="26">
        <v>-15272</v>
      </c>
      <c r="J102" s="26">
        <v>-12802</v>
      </c>
      <c r="K102" s="26">
        <v>-10126</v>
      </c>
      <c r="L102" s="26">
        <v>-17997</v>
      </c>
      <c r="M102" s="26">
        <v>-16567</v>
      </c>
      <c r="N102" s="26">
        <v>-34118</v>
      </c>
      <c r="O102" s="26">
        <v>-15726</v>
      </c>
      <c r="P102" s="26">
        <v>-18660</v>
      </c>
      <c r="Q102" s="26">
        <v>-27949</v>
      </c>
      <c r="R102" s="26">
        <v>-20525</v>
      </c>
      <c r="S102" s="26">
        <v>-15218</v>
      </c>
      <c r="T102" s="26">
        <v>-21194</v>
      </c>
      <c r="U102" s="26">
        <v>-22867</v>
      </c>
      <c r="V102" s="26">
        <v>-11295</v>
      </c>
      <c r="W102" s="26">
        <v>-5821</v>
      </c>
      <c r="X102" s="26">
        <v>-14282</v>
      </c>
      <c r="Y102" s="26">
        <v>-13978</v>
      </c>
      <c r="Z102" s="26">
        <v>-18680</v>
      </c>
      <c r="AA102" s="26">
        <v>-6671</v>
      </c>
      <c r="AB102" s="26">
        <v>-18309</v>
      </c>
      <c r="AC102" s="26">
        <v>-14376</v>
      </c>
      <c r="AD102" s="26">
        <v>-11031</v>
      </c>
      <c r="AE102" s="26">
        <v>-25246</v>
      </c>
      <c r="AF102" s="26">
        <v>-9583</v>
      </c>
      <c r="AG102" s="26">
        <v>-9742</v>
      </c>
      <c r="AH102" s="26">
        <v>-7531</v>
      </c>
      <c r="AI102" s="26">
        <v>-9442</v>
      </c>
      <c r="AJ102" s="26">
        <v>-7936</v>
      </c>
      <c r="AK102" s="26">
        <v>-7961</v>
      </c>
    </row>
    <row r="103" spans="1:37" x14ac:dyDescent="0.25">
      <c r="A103" s="28" t="s">
        <v>130</v>
      </c>
      <c r="B103" s="44">
        <v>-1549</v>
      </c>
      <c r="C103" s="44">
        <v>-11227</v>
      </c>
      <c r="D103" s="44">
        <v>119</v>
      </c>
      <c r="E103" s="32">
        <v>-870</v>
      </c>
      <c r="F103" s="32">
        <v>18202.48</v>
      </c>
      <c r="G103" s="32">
        <v>-14471</v>
      </c>
      <c r="H103" s="32">
        <v>-39244</v>
      </c>
      <c r="I103" s="32">
        <v>-7284</v>
      </c>
      <c r="J103" s="32">
        <v>-13455</v>
      </c>
      <c r="K103" s="32">
        <v>1116</v>
      </c>
      <c r="L103" s="32">
        <v>-21294</v>
      </c>
      <c r="M103" s="32">
        <v>-1992</v>
      </c>
      <c r="N103" s="32">
        <v>430</v>
      </c>
      <c r="O103" s="32">
        <v>301</v>
      </c>
      <c r="P103" s="32">
        <v>-7401</v>
      </c>
      <c r="Q103" s="32">
        <v>-6638</v>
      </c>
      <c r="R103" s="32">
        <v>16297</v>
      </c>
      <c r="S103" s="32">
        <v>-95927</v>
      </c>
      <c r="T103" s="32">
        <v>1716</v>
      </c>
      <c r="U103" s="32">
        <v>-29193</v>
      </c>
      <c r="V103" s="32">
        <v>-4970</v>
      </c>
      <c r="W103" s="32">
        <v>651</v>
      </c>
      <c r="X103" s="32">
        <v>-1352</v>
      </c>
      <c r="Y103" s="32">
        <v>-1253</v>
      </c>
      <c r="Z103" s="32" t="s">
        <v>43</v>
      </c>
      <c r="AA103" s="32" t="s">
        <v>43</v>
      </c>
      <c r="AB103" s="32" t="s">
        <v>43</v>
      </c>
      <c r="AC103" s="32" t="s">
        <v>43</v>
      </c>
      <c r="AD103" s="32" t="s">
        <v>43</v>
      </c>
      <c r="AE103" s="32" t="s">
        <v>43</v>
      </c>
      <c r="AF103" s="32" t="s">
        <v>43</v>
      </c>
      <c r="AG103" s="32" t="s">
        <v>43</v>
      </c>
      <c r="AH103" s="32" t="s">
        <v>43</v>
      </c>
      <c r="AI103" s="32" t="s">
        <v>43</v>
      </c>
      <c r="AJ103" s="32" t="s">
        <v>43</v>
      </c>
      <c r="AK103" s="32" t="s">
        <v>43</v>
      </c>
    </row>
    <row r="104" spans="1:37" s="27" customFormat="1" x14ac:dyDescent="0.25">
      <c r="A104" s="22" t="s">
        <v>136</v>
      </c>
      <c r="B104" s="45">
        <v>-45645</v>
      </c>
      <c r="C104" s="45">
        <v>-48275</v>
      </c>
      <c r="D104" s="45">
        <v>-44403</v>
      </c>
      <c r="E104" s="26">
        <v>-48223</v>
      </c>
      <c r="F104" s="26">
        <v>-49481.7</v>
      </c>
      <c r="G104" s="26">
        <v>-50580</v>
      </c>
      <c r="H104" s="26">
        <v>-45312</v>
      </c>
      <c r="I104" s="26">
        <v>-48688</v>
      </c>
      <c r="J104" s="26">
        <v>-53233</v>
      </c>
      <c r="K104" s="26">
        <v>-54999</v>
      </c>
      <c r="L104" s="26">
        <v>-61955</v>
      </c>
      <c r="M104" s="26">
        <v>-68697</v>
      </c>
      <c r="N104" s="26">
        <v>-69965</v>
      </c>
      <c r="O104" s="26">
        <v>-71851</v>
      </c>
      <c r="P104" s="26">
        <v>-71843</v>
      </c>
      <c r="Q104" s="26">
        <v>-79137</v>
      </c>
      <c r="R104" s="26">
        <v>-79027</v>
      </c>
      <c r="S104" s="26">
        <v>-73611</v>
      </c>
      <c r="T104" s="26">
        <v>-64387</v>
      </c>
      <c r="U104" s="26">
        <v>-59744</v>
      </c>
      <c r="V104" s="26">
        <v>-52310</v>
      </c>
      <c r="W104" s="26">
        <v>-53512</v>
      </c>
      <c r="X104" s="26">
        <v>-52721</v>
      </c>
      <c r="Y104" s="26">
        <v>-51755</v>
      </c>
      <c r="Z104" s="26">
        <v>-44472</v>
      </c>
      <c r="AA104" s="26">
        <v>-45767</v>
      </c>
      <c r="AB104" s="26">
        <v>-46241</v>
      </c>
      <c r="AC104" s="26">
        <v>-45001</v>
      </c>
      <c r="AD104" s="26">
        <v>-46876</v>
      </c>
      <c r="AE104" s="26">
        <v>-43695</v>
      </c>
      <c r="AF104" s="26">
        <v>-53984</v>
      </c>
      <c r="AG104" s="26">
        <v>-49891</v>
      </c>
      <c r="AH104" s="26">
        <v>-48139</v>
      </c>
      <c r="AI104" s="26">
        <v>-38730</v>
      </c>
      <c r="AJ104" s="26">
        <v>-31059</v>
      </c>
      <c r="AK104" s="26">
        <v>-30030</v>
      </c>
    </row>
    <row r="105" spans="1:37" x14ac:dyDescent="0.25">
      <c r="A105" s="28" t="s">
        <v>137</v>
      </c>
      <c r="B105" s="44">
        <v>-25</v>
      </c>
      <c r="C105" s="44">
        <v>-55</v>
      </c>
      <c r="D105" s="44">
        <v>-209</v>
      </c>
      <c r="E105" s="32">
        <v>-171</v>
      </c>
      <c r="F105" s="32">
        <v>-14376</v>
      </c>
      <c r="G105" s="32">
        <v>-559</v>
      </c>
      <c r="H105" s="32">
        <v>-205</v>
      </c>
      <c r="I105" s="32">
        <v>-371</v>
      </c>
      <c r="J105" s="32">
        <v>-131</v>
      </c>
      <c r="K105" s="32">
        <v>-85</v>
      </c>
      <c r="L105" s="32">
        <v>-12</v>
      </c>
      <c r="M105" s="32">
        <v>-176</v>
      </c>
      <c r="N105" s="32">
        <v>-120</v>
      </c>
      <c r="O105" s="32">
        <v>-233</v>
      </c>
      <c r="P105" s="32">
        <v>-475</v>
      </c>
      <c r="Q105" s="32">
        <v>-70</v>
      </c>
      <c r="R105" s="32">
        <v>-186</v>
      </c>
      <c r="S105" s="32">
        <v>-233</v>
      </c>
      <c r="T105" s="32">
        <v>-431</v>
      </c>
      <c r="U105" s="32">
        <v>-95</v>
      </c>
      <c r="V105" s="32">
        <v>-111</v>
      </c>
      <c r="W105" s="32">
        <v>-1571</v>
      </c>
      <c r="X105" s="32">
        <v>-102</v>
      </c>
      <c r="Y105" s="32">
        <v>-103</v>
      </c>
      <c r="Z105" s="32">
        <v>-1052</v>
      </c>
      <c r="AA105" s="32">
        <v>-3406</v>
      </c>
      <c r="AB105" s="32">
        <v>-525</v>
      </c>
      <c r="AC105" s="32">
        <v>-104</v>
      </c>
      <c r="AD105" s="32">
        <v>-3797</v>
      </c>
      <c r="AE105" s="32">
        <v>-1010</v>
      </c>
      <c r="AF105" s="32">
        <v>-1058</v>
      </c>
      <c r="AG105" s="32">
        <v>-1456</v>
      </c>
      <c r="AH105" s="32">
        <v>-1460</v>
      </c>
      <c r="AI105" s="32">
        <v>-780</v>
      </c>
      <c r="AJ105" s="32">
        <v>-674</v>
      </c>
      <c r="AK105" s="32">
        <v>-1446</v>
      </c>
    </row>
    <row r="106" spans="1:37" s="27" customFormat="1" x14ac:dyDescent="0.25">
      <c r="A106" s="34"/>
      <c r="B106" s="34"/>
      <c r="C106" s="50"/>
      <c r="D106" s="50"/>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row>
    <row r="107" spans="1:37" s="41" customFormat="1" ht="15.75" x14ac:dyDescent="0.25">
      <c r="A107" s="37" t="s">
        <v>138</v>
      </c>
      <c r="B107" s="98">
        <f>SUM(B102:B105)</f>
        <v>-57525</v>
      </c>
      <c r="C107" s="51">
        <v>-67838</v>
      </c>
      <c r="D107" s="51">
        <v>-60486</v>
      </c>
      <c r="E107" s="40">
        <v>-63593</v>
      </c>
      <c r="F107" s="40">
        <v>-57322.92</v>
      </c>
      <c r="G107" s="40">
        <v>-83387</v>
      </c>
      <c r="H107" s="40">
        <v>-95942</v>
      </c>
      <c r="I107" s="40">
        <v>-71615</v>
      </c>
      <c r="J107" s="40">
        <v>-79621</v>
      </c>
      <c r="K107" s="40">
        <v>-64094</v>
      </c>
      <c r="L107" s="40">
        <v>-101258</v>
      </c>
      <c r="M107" s="40">
        <v>-87432</v>
      </c>
      <c r="N107" s="40">
        <v>-103773</v>
      </c>
      <c r="O107" s="40">
        <v>-87509</v>
      </c>
      <c r="P107" s="40">
        <v>-98379</v>
      </c>
      <c r="Q107" s="40">
        <v>-113794</v>
      </c>
      <c r="R107" s="40">
        <v>-83441</v>
      </c>
      <c r="S107" s="40">
        <v>-184989</v>
      </c>
      <c r="T107" s="40">
        <v>-84296</v>
      </c>
      <c r="U107" s="40">
        <v>-111899</v>
      </c>
      <c r="V107" s="40">
        <v>-68686</v>
      </c>
      <c r="W107" s="40">
        <v>-60253</v>
      </c>
      <c r="X107" s="40">
        <v>-68457</v>
      </c>
      <c r="Y107" s="40">
        <v>-67089</v>
      </c>
      <c r="Z107" s="40">
        <v>-64204</v>
      </c>
      <c r="AA107" s="40">
        <v>-55844</v>
      </c>
      <c r="AB107" s="40">
        <v>-65075</v>
      </c>
      <c r="AC107" s="40">
        <v>-59481</v>
      </c>
      <c r="AD107" s="40">
        <v>-61704</v>
      </c>
      <c r="AE107" s="40">
        <v>-69951</v>
      </c>
      <c r="AF107" s="40">
        <v>-64625</v>
      </c>
      <c r="AG107" s="40">
        <v>-61089</v>
      </c>
      <c r="AH107" s="40">
        <v>-57130</v>
      </c>
      <c r="AI107" s="40">
        <v>-48952</v>
      </c>
      <c r="AJ107" s="40">
        <v>-39669</v>
      </c>
      <c r="AK107" s="40">
        <v>-39437</v>
      </c>
    </row>
    <row r="108" spans="1:37" s="27" customFormat="1" x14ac:dyDescent="0.25">
      <c r="A108" s="34"/>
      <c r="B108" s="34"/>
      <c r="C108" s="50"/>
      <c r="D108" s="50"/>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row>
    <row r="109" spans="1:37" s="41" customFormat="1" ht="15.75" x14ac:dyDescent="0.25">
      <c r="A109" s="37" t="s">
        <v>139</v>
      </c>
      <c r="B109" s="98">
        <f>B98+B107</f>
        <v>-22417</v>
      </c>
      <c r="C109" s="51">
        <v>-39190</v>
      </c>
      <c r="D109" s="51">
        <v>-30819</v>
      </c>
      <c r="E109" s="40">
        <v>-41469</v>
      </c>
      <c r="F109" s="40">
        <v>-34808.92</v>
      </c>
      <c r="G109" s="40">
        <v>-41672</v>
      </c>
      <c r="H109" s="40">
        <v>-64277</v>
      </c>
      <c r="I109" s="40">
        <v>-50947</v>
      </c>
      <c r="J109" s="40">
        <v>-55923</v>
      </c>
      <c r="K109" s="40">
        <v>-35536</v>
      </c>
      <c r="L109" s="40">
        <v>-57897</v>
      </c>
      <c r="M109" s="40">
        <v>-50905</v>
      </c>
      <c r="N109" s="40">
        <v>-51125</v>
      </c>
      <c r="O109" s="40">
        <v>-58476</v>
      </c>
      <c r="P109" s="40">
        <v>-24837</v>
      </c>
      <c r="Q109" s="40">
        <v>-66767</v>
      </c>
      <c r="R109" s="40">
        <v>-50449</v>
      </c>
      <c r="S109" s="40">
        <v>-142456</v>
      </c>
      <c r="T109" s="40">
        <v>-68851</v>
      </c>
      <c r="U109" s="40">
        <v>-81314</v>
      </c>
      <c r="V109" s="40">
        <v>-50632</v>
      </c>
      <c r="W109" s="40">
        <v>-48401</v>
      </c>
      <c r="X109" s="40">
        <v>-43612</v>
      </c>
      <c r="Y109" s="40">
        <v>-44165</v>
      </c>
      <c r="Z109" s="40">
        <v>-48060</v>
      </c>
      <c r="AA109" s="40">
        <v>-30281</v>
      </c>
      <c r="AB109" s="40">
        <v>-43202</v>
      </c>
      <c r="AC109" s="40">
        <v>-37226</v>
      </c>
      <c r="AD109" s="40">
        <v>-31995</v>
      </c>
      <c r="AE109" s="40">
        <v>-23411</v>
      </c>
      <c r="AF109" s="40">
        <v>-36328</v>
      </c>
      <c r="AG109" s="40">
        <v>-30918</v>
      </c>
      <c r="AH109" s="40">
        <v>-30563</v>
      </c>
      <c r="AI109" s="40">
        <v>-24313</v>
      </c>
      <c r="AJ109" s="40">
        <v>-14821</v>
      </c>
      <c r="AK109" s="40">
        <v>-19158</v>
      </c>
    </row>
    <row r="110" spans="1:37" x14ac:dyDescent="0.25">
      <c r="A110" s="49"/>
      <c r="B110" s="49"/>
      <c r="C110" s="47"/>
      <c r="D110" s="47"/>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row>
    <row r="111" spans="1:37" s="27" customFormat="1" x14ac:dyDescent="0.25">
      <c r="A111" s="22" t="s">
        <v>140</v>
      </c>
      <c r="B111" s="45">
        <v>-56480</v>
      </c>
      <c r="C111" s="45">
        <v>-52476</v>
      </c>
      <c r="D111" s="45">
        <v>-34492</v>
      </c>
      <c r="E111" s="26">
        <v>-50300</v>
      </c>
      <c r="F111" s="26">
        <v>-30940</v>
      </c>
      <c r="G111" s="26">
        <v>-27528</v>
      </c>
      <c r="H111" s="26">
        <v>-20745</v>
      </c>
      <c r="I111" s="26">
        <v>-31812</v>
      </c>
      <c r="J111" s="26">
        <v>-36585</v>
      </c>
      <c r="K111" s="26">
        <v>-40437</v>
      </c>
      <c r="L111" s="26">
        <v>-25092</v>
      </c>
      <c r="M111" s="26">
        <v>-41072</v>
      </c>
      <c r="N111" s="26">
        <v>-41606</v>
      </c>
      <c r="O111" s="26">
        <v>-27794</v>
      </c>
      <c r="P111" s="26">
        <v>-37587</v>
      </c>
      <c r="Q111" s="26">
        <v>-13462</v>
      </c>
      <c r="R111" s="26">
        <v>5409</v>
      </c>
      <c r="S111" s="26">
        <v>780</v>
      </c>
      <c r="T111" s="26">
        <v>7142</v>
      </c>
      <c r="U111" s="26">
        <v>-474</v>
      </c>
      <c r="V111" s="26">
        <v>-11299</v>
      </c>
      <c r="W111" s="26">
        <v>-26247</v>
      </c>
      <c r="X111" s="26">
        <v>-19618</v>
      </c>
      <c r="Y111" s="26">
        <v>-25308</v>
      </c>
      <c r="Z111" s="26">
        <v>-24953</v>
      </c>
      <c r="AA111" s="26">
        <v>-27941</v>
      </c>
      <c r="AB111" s="26">
        <v>-23911</v>
      </c>
      <c r="AC111" s="26">
        <v>-29468</v>
      </c>
      <c r="AD111" s="26">
        <v>-28419</v>
      </c>
      <c r="AE111" s="26">
        <v>-28183</v>
      </c>
      <c r="AF111" s="26">
        <v>-26988</v>
      </c>
      <c r="AG111" s="26">
        <v>-32190</v>
      </c>
      <c r="AH111" s="26">
        <v>-11723</v>
      </c>
      <c r="AI111" s="26">
        <v>-36688</v>
      </c>
      <c r="AJ111" s="26">
        <v>-33601</v>
      </c>
      <c r="AK111" s="26">
        <v>-47292</v>
      </c>
    </row>
    <row r="112" spans="1:37" x14ac:dyDescent="0.25">
      <c r="A112" s="28" t="s">
        <v>141</v>
      </c>
      <c r="B112" s="44">
        <v>-22890</v>
      </c>
      <c r="C112" s="44">
        <v>-19688</v>
      </c>
      <c r="D112" s="44">
        <v>-12923</v>
      </c>
      <c r="E112" s="32">
        <v>-18681</v>
      </c>
      <c r="F112" s="32">
        <v>-11926</v>
      </c>
      <c r="G112" s="32">
        <v>-10239</v>
      </c>
      <c r="H112" s="32">
        <v>-7966</v>
      </c>
      <c r="I112" s="32">
        <v>-12016</v>
      </c>
      <c r="J112" s="32">
        <v>-14636</v>
      </c>
      <c r="K112" s="32">
        <v>-15284</v>
      </c>
      <c r="L112" s="32">
        <v>-9796</v>
      </c>
      <c r="M112" s="32">
        <v>-15360</v>
      </c>
      <c r="N112" s="32">
        <v>-16099</v>
      </c>
      <c r="O112" s="32">
        <v>-10457</v>
      </c>
      <c r="P112" s="32">
        <v>-13835</v>
      </c>
      <c r="Q112" s="32">
        <v>-5031</v>
      </c>
      <c r="R112" s="32">
        <v>2035</v>
      </c>
      <c r="S112" s="32">
        <v>159</v>
      </c>
      <c r="T112" s="32">
        <v>2620</v>
      </c>
      <c r="U112" s="32">
        <v>-320</v>
      </c>
      <c r="V112" s="32">
        <v>-4979</v>
      </c>
      <c r="W112" s="32">
        <v>-9907</v>
      </c>
      <c r="X112" s="32">
        <v>-7770</v>
      </c>
      <c r="Y112" s="32">
        <v>-9372</v>
      </c>
      <c r="Z112" s="32">
        <v>-10115</v>
      </c>
      <c r="AA112" s="32">
        <v>-10127</v>
      </c>
      <c r="AB112" s="32">
        <v>-8925</v>
      </c>
      <c r="AC112" s="32">
        <v>-10922</v>
      </c>
      <c r="AD112" s="32">
        <v>-11569</v>
      </c>
      <c r="AE112" s="32">
        <v>-10691</v>
      </c>
      <c r="AF112" s="32">
        <v>-10186</v>
      </c>
      <c r="AG112" s="32">
        <v>-11880</v>
      </c>
      <c r="AH112" s="32">
        <v>-5508</v>
      </c>
      <c r="AI112" s="32">
        <v>-13774</v>
      </c>
      <c r="AJ112" s="32">
        <v>-12448</v>
      </c>
      <c r="AK112" s="32">
        <v>-17400</v>
      </c>
    </row>
    <row r="113" spans="1:37" s="27" customFormat="1" x14ac:dyDescent="0.25">
      <c r="A113" s="34"/>
      <c r="B113" s="34"/>
      <c r="C113" s="36"/>
      <c r="D113" s="3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row>
    <row r="114" spans="1:37" s="103" customFormat="1" x14ac:dyDescent="0.25">
      <c r="A114" s="99" t="s">
        <v>142</v>
      </c>
      <c r="B114" s="100">
        <f>B48+B55+B77+B85+B87+B88+B109+B111+B112</f>
        <v>255287</v>
      </c>
      <c r="C114" s="101">
        <v>193293</v>
      </c>
      <c r="D114" s="101">
        <v>119059</v>
      </c>
      <c r="E114" s="102">
        <v>186735</v>
      </c>
      <c r="F114" s="102">
        <v>178003.39</v>
      </c>
      <c r="G114" s="102">
        <v>126311.6</v>
      </c>
      <c r="H114" s="102">
        <v>110151.8029</v>
      </c>
      <c r="I114" s="102">
        <v>164233</v>
      </c>
      <c r="J114" s="102">
        <v>150790</v>
      </c>
      <c r="K114" s="102">
        <v>149747</v>
      </c>
      <c r="L114" s="102">
        <v>110887</v>
      </c>
      <c r="M114" s="102">
        <v>149013</v>
      </c>
      <c r="N114" s="102">
        <v>131752</v>
      </c>
      <c r="O114" s="102">
        <v>109661</v>
      </c>
      <c r="P114" s="102">
        <v>102944</v>
      </c>
      <c r="Q114" s="102">
        <v>89805</v>
      </c>
      <c r="R114" s="102">
        <v>-40768</v>
      </c>
      <c r="S114" s="102">
        <v>8939</v>
      </c>
      <c r="T114" s="102">
        <v>3788</v>
      </c>
      <c r="U114" s="102">
        <v>16451</v>
      </c>
      <c r="V114" s="102">
        <v>21542</v>
      </c>
      <c r="W114" s="102">
        <v>98063</v>
      </c>
      <c r="X114" s="102">
        <v>81923</v>
      </c>
      <c r="Y114" s="102">
        <v>116613</v>
      </c>
      <c r="Z114" s="102">
        <v>101367</v>
      </c>
      <c r="AA114" s="102">
        <v>125834</v>
      </c>
      <c r="AB114" s="102">
        <v>76221</v>
      </c>
      <c r="AC114" s="102">
        <v>116370</v>
      </c>
      <c r="AD114" s="102">
        <v>126175</v>
      </c>
      <c r="AE114" s="102">
        <v>127982.3112</v>
      </c>
      <c r="AF114" s="102">
        <v>108392</v>
      </c>
      <c r="AG114" s="102">
        <v>124381</v>
      </c>
      <c r="AH114" s="102">
        <v>105582</v>
      </c>
      <c r="AI114" s="102">
        <v>120102</v>
      </c>
      <c r="AJ114" s="102">
        <v>114504</v>
      </c>
      <c r="AK114" s="102">
        <v>130247</v>
      </c>
    </row>
    <row r="115" spans="1:37" x14ac:dyDescent="0.25">
      <c r="A115" s="104"/>
      <c r="B115" s="104"/>
      <c r="C115" s="105"/>
      <c r="D115" s="106"/>
    </row>
    <row r="116" spans="1:37" ht="15" customHeight="1" x14ac:dyDescent="0.25">
      <c r="A116" s="4" t="s">
        <v>143</v>
      </c>
      <c r="B116" s="4"/>
      <c r="C116" s="4"/>
      <c r="D116" s="4"/>
      <c r="E116" s="4"/>
      <c r="F116" s="4"/>
      <c r="G116" s="4"/>
      <c r="H116" s="4"/>
      <c r="I116" s="4"/>
      <c r="J116" s="107"/>
      <c r="K116" s="107"/>
      <c r="L116" s="107"/>
      <c r="M116" s="107"/>
      <c r="N116" s="107"/>
      <c r="O116" s="107"/>
      <c r="P116" s="107"/>
      <c r="Q116" s="107"/>
      <c r="R116" s="107"/>
      <c r="S116" s="107"/>
      <c r="T116" s="107"/>
      <c r="U116" s="107"/>
      <c r="V116" s="107"/>
      <c r="W116" s="107"/>
      <c r="X116" s="107"/>
      <c r="Y116" s="107"/>
      <c r="Z116" s="107"/>
      <c r="AA116" s="107"/>
      <c r="AB116" s="107"/>
    </row>
    <row r="117" spans="1:37" ht="15" customHeight="1" x14ac:dyDescent="0.25">
      <c r="A117" s="3" t="s">
        <v>144</v>
      </c>
      <c r="B117" s="3"/>
      <c r="C117" s="3"/>
      <c r="D117" s="3"/>
      <c r="E117" s="3"/>
      <c r="F117" s="3"/>
      <c r="G117" s="3"/>
      <c r="H117" s="3"/>
      <c r="I117" s="3"/>
      <c r="J117" s="107"/>
      <c r="K117" s="107"/>
      <c r="L117" s="107"/>
      <c r="M117" s="107"/>
      <c r="N117" s="107"/>
      <c r="O117" s="107"/>
      <c r="P117" s="107"/>
      <c r="Q117" s="107"/>
      <c r="R117" s="107"/>
      <c r="S117" s="107"/>
      <c r="T117" s="107"/>
      <c r="U117" s="107"/>
      <c r="V117" s="107"/>
      <c r="W117" s="107"/>
      <c r="X117" s="107"/>
      <c r="Y117" s="107"/>
      <c r="Z117" s="107"/>
      <c r="AA117" s="107"/>
      <c r="AB117" s="107"/>
    </row>
    <row r="118" spans="1:37" x14ac:dyDescent="0.25"/>
    <row r="119" spans="1:37" x14ac:dyDescent="0.25"/>
    <row r="120" spans="1:37" x14ac:dyDescent="0.25"/>
    <row r="121" spans="1:37" x14ac:dyDescent="0.25"/>
    <row r="1048576" x14ac:dyDescent="0.25"/>
  </sheetData>
  <mergeCells count="3">
    <mergeCell ref="F1:AE1"/>
    <mergeCell ref="A116:I116"/>
    <mergeCell ref="A117:I117"/>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showGridLines="0" zoomScale="80" zoomScaleNormal="80" workbookViewId="0"/>
  </sheetViews>
  <sheetFormatPr defaultRowHeight="15" zeroHeight="1" x14ac:dyDescent="0.25"/>
  <cols>
    <col min="1" max="1" width="47.85546875" customWidth="1"/>
    <col min="2" max="3" width="17.85546875" customWidth="1"/>
    <col min="4" max="4" width="17.5703125" customWidth="1"/>
    <col min="5" max="5" width="14.28515625" customWidth="1"/>
    <col min="6" max="7" width="14.42578125" customWidth="1"/>
    <col min="8" max="8" width="14.85546875" customWidth="1"/>
    <col min="9" max="9" width="15" customWidth="1"/>
    <col min="10" max="10" width="14.140625" customWidth="1"/>
    <col min="11" max="11" width="16.28515625" customWidth="1"/>
    <col min="12" max="12" width="14.85546875" customWidth="1"/>
    <col min="13" max="13" width="15.28515625" customWidth="1"/>
    <col min="14" max="14" width="14.5703125" customWidth="1"/>
    <col min="15" max="15" width="16.7109375" customWidth="1"/>
    <col min="16" max="16" width="14.42578125" customWidth="1"/>
    <col min="17" max="17" width="14.5703125" customWidth="1"/>
    <col min="18" max="20" width="14.42578125" customWidth="1"/>
    <col min="21" max="21" width="15" customWidth="1"/>
    <col min="22" max="22" width="14.28515625" customWidth="1"/>
    <col min="23" max="23" width="14" customWidth="1"/>
    <col min="24" max="24" width="13.140625" customWidth="1"/>
    <col min="25" max="25" width="14.5703125" customWidth="1"/>
    <col min="26" max="26" width="13.5703125" customWidth="1"/>
    <col min="27" max="27" width="13" customWidth="1"/>
    <col min="28" max="28" width="14" customWidth="1"/>
    <col min="29" max="29" width="13.85546875" customWidth="1"/>
    <col min="30" max="30" width="14.5703125" customWidth="1"/>
    <col min="31" max="31" width="14.140625" customWidth="1"/>
    <col min="32" max="32" width="13.5703125" customWidth="1"/>
    <col min="33" max="33" width="14.42578125" customWidth="1"/>
    <col min="34" max="34" width="14.140625" customWidth="1"/>
    <col min="35" max="35" width="14.5703125" customWidth="1"/>
    <col min="36" max="36" width="14" customWidth="1"/>
    <col min="37" max="37" width="13.7109375" style="8" customWidth="1"/>
    <col min="38" max="1025" width="9.140625" hidden="1" customWidth="1"/>
  </cols>
  <sheetData>
    <row r="1" spans="1:38" ht="114" customHeight="1" x14ac:dyDescent="0.25">
      <c r="A1" s="107"/>
      <c r="B1" s="107"/>
      <c r="C1" s="107"/>
      <c r="D1" s="107"/>
      <c r="E1" s="107"/>
      <c r="F1" s="2" t="s">
        <v>145</v>
      </c>
      <c r="G1" s="2"/>
      <c r="H1" s="2"/>
      <c r="I1" s="2"/>
      <c r="J1" s="2"/>
      <c r="K1" s="2"/>
      <c r="L1" s="2"/>
      <c r="M1" s="2"/>
      <c r="N1" s="2"/>
      <c r="O1" s="2"/>
      <c r="P1" s="2"/>
      <c r="Q1" s="2"/>
      <c r="R1" s="2"/>
      <c r="S1" s="2"/>
      <c r="T1" s="2"/>
      <c r="U1" s="2"/>
      <c r="V1" s="2"/>
      <c r="W1" s="107"/>
      <c r="X1" s="107"/>
      <c r="Y1" s="107"/>
      <c r="Z1" s="107"/>
      <c r="AA1" s="107"/>
      <c r="AB1" s="107"/>
      <c r="AC1" s="107"/>
      <c r="AD1" s="107"/>
      <c r="AE1" s="107"/>
      <c r="AF1" s="107"/>
      <c r="AG1" s="107"/>
      <c r="AH1" s="107"/>
      <c r="AI1" s="107"/>
      <c r="AJ1" s="107"/>
      <c r="AK1" s="108"/>
    </row>
    <row r="2" spans="1:38" s="109" customFormat="1" ht="15.75" x14ac:dyDescent="0.25">
      <c r="A2" s="109" t="s">
        <v>2</v>
      </c>
      <c r="B2" s="110" t="s">
        <v>3</v>
      </c>
      <c r="C2" s="110" t="s">
        <v>4</v>
      </c>
      <c r="D2" s="110" t="s">
        <v>5</v>
      </c>
      <c r="E2" s="110" t="s">
        <v>6</v>
      </c>
      <c r="F2" s="110" t="s">
        <v>7</v>
      </c>
      <c r="G2" s="110" t="s">
        <v>8</v>
      </c>
      <c r="H2" s="110" t="s">
        <v>9</v>
      </c>
      <c r="I2" s="110" t="s">
        <v>10</v>
      </c>
      <c r="J2" s="110" t="s">
        <v>11</v>
      </c>
      <c r="K2" s="110" t="s">
        <v>12</v>
      </c>
      <c r="L2" s="110" t="s">
        <v>13</v>
      </c>
      <c r="M2" s="110" t="s">
        <v>14</v>
      </c>
      <c r="N2" s="110" t="s">
        <v>15</v>
      </c>
      <c r="O2" s="110" t="s">
        <v>16</v>
      </c>
      <c r="P2" s="110" t="s">
        <v>17</v>
      </c>
      <c r="Q2" s="110" t="s">
        <v>18</v>
      </c>
      <c r="R2" s="110" t="s">
        <v>19</v>
      </c>
      <c r="S2" s="110" t="s">
        <v>20</v>
      </c>
      <c r="T2" s="110" t="s">
        <v>21</v>
      </c>
      <c r="U2" s="110" t="s">
        <v>22</v>
      </c>
      <c r="V2" s="110" t="s">
        <v>23</v>
      </c>
      <c r="W2" s="110" t="s">
        <v>24</v>
      </c>
      <c r="X2" s="110" t="s">
        <v>25</v>
      </c>
      <c r="Y2" s="110" t="s">
        <v>26</v>
      </c>
      <c r="Z2" s="110" t="s">
        <v>146</v>
      </c>
      <c r="AA2" s="110" t="s">
        <v>28</v>
      </c>
      <c r="AB2" s="110" t="s">
        <v>29</v>
      </c>
      <c r="AC2" s="110" t="s">
        <v>30</v>
      </c>
      <c r="AD2" s="110" t="s">
        <v>31</v>
      </c>
      <c r="AE2" s="110" t="s">
        <v>92</v>
      </c>
      <c r="AF2" s="110" t="s">
        <v>33</v>
      </c>
      <c r="AG2" s="110" t="s">
        <v>34</v>
      </c>
      <c r="AH2" s="110" t="s">
        <v>35</v>
      </c>
      <c r="AI2" s="110" t="s">
        <v>36</v>
      </c>
      <c r="AJ2" s="110" t="s">
        <v>37</v>
      </c>
      <c r="AK2" s="110" t="s">
        <v>38</v>
      </c>
    </row>
    <row r="3" spans="1:38" s="41" customFormat="1" ht="15.75" x14ac:dyDescent="0.25">
      <c r="A3" s="37" t="s">
        <v>147</v>
      </c>
      <c r="B3" s="37"/>
      <c r="C3" s="37"/>
      <c r="D3" s="15"/>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row>
    <row r="4" spans="1:38" s="41" customFormat="1" ht="15.75" x14ac:dyDescent="0.25">
      <c r="A4" s="37" t="s">
        <v>148</v>
      </c>
      <c r="B4" s="37"/>
      <c r="C4" s="37"/>
      <c r="D4" s="15"/>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row>
    <row r="5" spans="1:38" s="27" customFormat="1" x14ac:dyDescent="0.25">
      <c r="A5" s="112"/>
      <c r="B5" s="112"/>
      <c r="C5" s="112"/>
      <c r="D5" s="113"/>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x14ac:dyDescent="0.25">
      <c r="A6" t="s">
        <v>149</v>
      </c>
      <c r="B6" s="31">
        <v>31473</v>
      </c>
      <c r="C6" s="31">
        <v>51031</v>
      </c>
      <c r="D6" s="31">
        <v>36388</v>
      </c>
      <c r="E6" s="32">
        <v>31351</v>
      </c>
      <c r="F6" s="32">
        <v>40511</v>
      </c>
      <c r="G6" s="32">
        <v>34448</v>
      </c>
      <c r="H6" s="32">
        <v>25057</v>
      </c>
      <c r="I6" s="32">
        <v>36101</v>
      </c>
      <c r="J6" s="32">
        <v>35576</v>
      </c>
      <c r="K6" s="32">
        <v>19735</v>
      </c>
      <c r="L6" s="32">
        <v>18608</v>
      </c>
      <c r="M6" s="32">
        <v>16478</v>
      </c>
      <c r="N6" s="32">
        <v>43782</v>
      </c>
      <c r="O6" s="32">
        <v>41373</v>
      </c>
      <c r="P6" s="32">
        <v>40724</v>
      </c>
      <c r="Q6" s="32">
        <v>41250</v>
      </c>
      <c r="R6" s="32">
        <v>62851</v>
      </c>
      <c r="S6" s="32">
        <v>49667</v>
      </c>
      <c r="T6" s="32">
        <v>43881</v>
      </c>
      <c r="U6" s="32">
        <v>35665</v>
      </c>
      <c r="V6" s="32">
        <v>49509</v>
      </c>
      <c r="W6" s="32">
        <v>38895</v>
      </c>
      <c r="X6" s="32">
        <v>38010</v>
      </c>
      <c r="Y6" s="32">
        <v>52880</v>
      </c>
      <c r="Z6" s="32">
        <v>40125</v>
      </c>
      <c r="AA6" s="32">
        <v>45095</v>
      </c>
      <c r="AB6" s="32">
        <v>63975</v>
      </c>
      <c r="AC6" s="32">
        <v>40125</v>
      </c>
      <c r="AD6" s="32">
        <v>47202</v>
      </c>
      <c r="AE6" s="32">
        <v>124171</v>
      </c>
      <c r="AF6" s="32">
        <v>42738</v>
      </c>
      <c r="AG6" s="32">
        <v>35190</v>
      </c>
      <c r="AH6" s="32">
        <v>34632</v>
      </c>
      <c r="AI6" s="32">
        <v>38402</v>
      </c>
      <c r="AJ6" s="32">
        <v>32312</v>
      </c>
      <c r="AK6" s="32">
        <v>31967</v>
      </c>
      <c r="AL6" s="115"/>
    </row>
    <row r="7" spans="1:38" s="27" customFormat="1" x14ac:dyDescent="0.25">
      <c r="A7" s="27" t="s">
        <v>150</v>
      </c>
      <c r="B7" s="25">
        <v>489831</v>
      </c>
      <c r="C7" s="25">
        <v>431519</v>
      </c>
      <c r="D7" s="25">
        <v>428120</v>
      </c>
      <c r="E7" s="26">
        <v>370395</v>
      </c>
      <c r="F7" s="26">
        <v>257007</v>
      </c>
      <c r="G7" s="26">
        <v>375479</v>
      </c>
      <c r="H7" s="26">
        <v>171183</v>
      </c>
      <c r="I7" s="26">
        <v>534381</v>
      </c>
      <c r="J7" s="26">
        <v>369997</v>
      </c>
      <c r="K7" s="26">
        <v>597805</v>
      </c>
      <c r="L7" s="26">
        <v>566959</v>
      </c>
      <c r="M7" s="26">
        <v>560251</v>
      </c>
      <c r="N7" s="26">
        <v>577891</v>
      </c>
      <c r="O7" s="26">
        <v>576051</v>
      </c>
      <c r="P7" s="26">
        <v>363493</v>
      </c>
      <c r="Q7" s="26">
        <v>353151</v>
      </c>
      <c r="R7" s="26">
        <v>494234</v>
      </c>
      <c r="S7" s="26">
        <v>598852</v>
      </c>
      <c r="T7" s="26">
        <v>269746</v>
      </c>
      <c r="U7" s="26">
        <v>241528</v>
      </c>
      <c r="V7" s="26">
        <v>279559</v>
      </c>
      <c r="W7" s="26">
        <v>103556</v>
      </c>
      <c r="X7" s="26">
        <v>196404</v>
      </c>
      <c r="Y7" s="26">
        <v>143646</v>
      </c>
      <c r="Z7" s="26">
        <v>220356</v>
      </c>
      <c r="AA7" s="26">
        <v>255469</v>
      </c>
      <c r="AB7" s="26">
        <v>358980</v>
      </c>
      <c r="AC7" s="26">
        <v>220356</v>
      </c>
      <c r="AD7" s="26">
        <v>449223</v>
      </c>
      <c r="AE7" s="26">
        <v>413343</v>
      </c>
      <c r="AF7" s="26">
        <v>475316</v>
      </c>
      <c r="AG7" s="26">
        <v>672830</v>
      </c>
      <c r="AH7" s="26">
        <v>206904</v>
      </c>
      <c r="AI7" s="26">
        <v>271979</v>
      </c>
      <c r="AJ7" s="26">
        <v>117443</v>
      </c>
      <c r="AK7" s="26">
        <v>114446</v>
      </c>
      <c r="AL7" s="116"/>
    </row>
    <row r="8" spans="1:38" x14ac:dyDescent="0.25">
      <c r="A8" t="s">
        <v>151</v>
      </c>
      <c r="B8" s="31">
        <v>1176718</v>
      </c>
      <c r="C8" s="31">
        <v>1201519</v>
      </c>
      <c r="D8" s="31">
        <v>1197099</v>
      </c>
      <c r="E8" s="32">
        <v>1210981</v>
      </c>
      <c r="F8" s="32">
        <v>1150754</v>
      </c>
      <c r="G8" s="32">
        <v>1167752</v>
      </c>
      <c r="H8" s="32">
        <v>1115374</v>
      </c>
      <c r="I8" s="32">
        <v>1108689</v>
      </c>
      <c r="J8" s="32">
        <v>1084912</v>
      </c>
      <c r="K8" s="32">
        <v>1064725</v>
      </c>
      <c r="L8" s="32">
        <v>986625</v>
      </c>
      <c r="M8" s="32">
        <v>1001037</v>
      </c>
      <c r="N8" s="32">
        <v>921035</v>
      </c>
      <c r="O8" s="32">
        <v>923360</v>
      </c>
      <c r="P8" s="32">
        <v>851583</v>
      </c>
      <c r="Q8" s="32">
        <v>787214</v>
      </c>
      <c r="R8" s="32">
        <v>753805</v>
      </c>
      <c r="S8" s="32">
        <v>725637</v>
      </c>
      <c r="T8" s="32">
        <v>706831</v>
      </c>
      <c r="U8" s="32">
        <v>661028</v>
      </c>
      <c r="V8" s="32">
        <v>686085</v>
      </c>
      <c r="W8" s="32">
        <v>696852</v>
      </c>
      <c r="X8" s="32">
        <v>696141</v>
      </c>
      <c r="Y8" s="32">
        <v>711839</v>
      </c>
      <c r="Z8" s="32">
        <v>697105</v>
      </c>
      <c r="AA8" s="32">
        <v>644910</v>
      </c>
      <c r="AB8" s="32">
        <v>604621</v>
      </c>
      <c r="AC8" s="32">
        <v>697105</v>
      </c>
      <c r="AD8" s="32">
        <v>578853</v>
      </c>
      <c r="AE8" s="32">
        <v>550737</v>
      </c>
      <c r="AF8" s="32">
        <v>519273</v>
      </c>
      <c r="AG8" s="32">
        <v>511148</v>
      </c>
      <c r="AH8" s="32">
        <v>471797</v>
      </c>
      <c r="AI8" s="32">
        <v>489097</v>
      </c>
      <c r="AJ8" s="32">
        <v>478645</v>
      </c>
      <c r="AK8" s="32">
        <v>463269</v>
      </c>
      <c r="AL8" s="115"/>
    </row>
    <row r="9" spans="1:38" s="27" customFormat="1" x14ac:dyDescent="0.25">
      <c r="A9" s="27" t="s">
        <v>152</v>
      </c>
      <c r="B9" s="25">
        <v>0</v>
      </c>
      <c r="C9" s="25">
        <v>0</v>
      </c>
      <c r="D9" s="25">
        <v>0</v>
      </c>
      <c r="E9" s="26">
        <v>0</v>
      </c>
      <c r="F9" s="26">
        <v>161349</v>
      </c>
      <c r="G9" s="26">
        <v>50282</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116"/>
    </row>
    <row r="10" spans="1:38" x14ac:dyDescent="0.25">
      <c r="A10" t="s">
        <v>153</v>
      </c>
      <c r="B10" s="31">
        <v>0</v>
      </c>
      <c r="C10" s="31">
        <v>0</v>
      </c>
      <c r="D10" s="31">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20861</v>
      </c>
      <c r="AC10" s="32">
        <v>0</v>
      </c>
      <c r="AD10" s="32">
        <v>20135</v>
      </c>
      <c r="AE10" s="32">
        <v>63161</v>
      </c>
      <c r="AF10" s="32">
        <v>67410</v>
      </c>
      <c r="AG10" s="32">
        <v>0</v>
      </c>
      <c r="AH10" s="32">
        <v>0</v>
      </c>
      <c r="AI10" s="32">
        <v>0</v>
      </c>
      <c r="AJ10" s="32">
        <v>0</v>
      </c>
      <c r="AK10" s="32"/>
      <c r="AL10" s="115"/>
    </row>
    <row r="11" spans="1:38" s="27" customFormat="1" x14ac:dyDescent="0.25">
      <c r="A11" s="27" t="s">
        <v>154</v>
      </c>
      <c r="B11" s="25">
        <v>57214</v>
      </c>
      <c r="C11" s="25">
        <v>54107</v>
      </c>
      <c r="D11" s="25">
        <v>53244</v>
      </c>
      <c r="E11" s="26">
        <v>50235</v>
      </c>
      <c r="F11" s="26">
        <v>46722</v>
      </c>
      <c r="G11" s="26">
        <v>41260</v>
      </c>
      <c r="H11" s="26">
        <v>42513</v>
      </c>
      <c r="I11" s="26">
        <v>43304</v>
      </c>
      <c r="J11" s="26">
        <v>43912</v>
      </c>
      <c r="K11" s="26">
        <v>42577</v>
      </c>
      <c r="L11" s="26">
        <v>40793</v>
      </c>
      <c r="M11" s="26">
        <v>39768</v>
      </c>
      <c r="N11" s="26">
        <v>39774</v>
      </c>
      <c r="O11" s="26">
        <v>43286</v>
      </c>
      <c r="P11" s="26">
        <v>46159</v>
      </c>
      <c r="Q11" s="26">
        <v>45723</v>
      </c>
      <c r="R11" s="26">
        <v>46038</v>
      </c>
      <c r="S11" s="26">
        <v>44512</v>
      </c>
      <c r="T11" s="26">
        <v>42336</v>
      </c>
      <c r="U11" s="26">
        <v>41988</v>
      </c>
      <c r="V11" s="26">
        <v>41251</v>
      </c>
      <c r="W11" s="26">
        <v>36850</v>
      </c>
      <c r="X11" s="26">
        <v>36915</v>
      </c>
      <c r="Y11" s="26">
        <v>34327</v>
      </c>
      <c r="Z11" s="26">
        <v>34486</v>
      </c>
      <c r="AA11" s="26">
        <v>33000</v>
      </c>
      <c r="AB11" s="26">
        <v>31576</v>
      </c>
      <c r="AC11" s="26">
        <v>34486</v>
      </c>
      <c r="AD11" s="26">
        <v>33121</v>
      </c>
      <c r="AE11" s="26">
        <v>32331</v>
      </c>
      <c r="AF11" s="26">
        <v>30787</v>
      </c>
      <c r="AG11" s="26">
        <v>31473</v>
      </c>
      <c r="AH11" s="26">
        <v>29074</v>
      </c>
      <c r="AI11" s="26">
        <v>27456</v>
      </c>
      <c r="AJ11" s="26">
        <v>27371</v>
      </c>
      <c r="AK11" s="26">
        <v>26989</v>
      </c>
      <c r="AL11" s="116"/>
    </row>
    <row r="12" spans="1:38" x14ac:dyDescent="0.25">
      <c r="A12" t="s">
        <v>155</v>
      </c>
      <c r="B12" s="31">
        <v>30173</v>
      </c>
      <c r="C12" s="31">
        <v>1505</v>
      </c>
      <c r="D12" s="31">
        <v>29928</v>
      </c>
      <c r="E12" s="32">
        <v>29928</v>
      </c>
      <c r="F12" s="32">
        <v>29928</v>
      </c>
      <c r="G12" s="32">
        <v>16288</v>
      </c>
      <c r="H12" s="32">
        <v>16695</v>
      </c>
      <c r="I12" s="32">
        <v>16763</v>
      </c>
      <c r="J12" s="32">
        <v>16288</v>
      </c>
      <c r="K12" s="32">
        <v>23220</v>
      </c>
      <c r="L12" s="32">
        <v>25859</v>
      </c>
      <c r="M12" s="32">
        <v>23514</v>
      </c>
      <c r="N12" s="32">
        <v>25311</v>
      </c>
      <c r="O12" s="32">
        <v>707</v>
      </c>
      <c r="P12" s="32">
        <v>32186</v>
      </c>
      <c r="Q12" s="32">
        <v>35817</v>
      </c>
      <c r="R12" s="32">
        <v>39674</v>
      </c>
      <c r="S12" s="32">
        <v>28675</v>
      </c>
      <c r="T12" s="32">
        <v>40801</v>
      </c>
      <c r="U12" s="32">
        <v>25224</v>
      </c>
      <c r="V12" s="32">
        <v>19829</v>
      </c>
      <c r="W12" s="32">
        <v>11726</v>
      </c>
      <c r="X12" s="32">
        <v>23283</v>
      </c>
      <c r="Y12" s="32">
        <v>23468</v>
      </c>
      <c r="Z12" s="32">
        <v>23283</v>
      </c>
      <c r="AA12" s="32">
        <v>12923</v>
      </c>
      <c r="AB12" s="32">
        <v>21377</v>
      </c>
      <c r="AC12" s="32">
        <v>23283</v>
      </c>
      <c r="AD12" s="32">
        <v>21171</v>
      </c>
      <c r="AE12" s="32">
        <v>28884</v>
      </c>
      <c r="AF12" s="32">
        <v>42243</v>
      </c>
      <c r="AG12" s="32">
        <v>36236</v>
      </c>
      <c r="AH12" s="32">
        <v>36236</v>
      </c>
      <c r="AI12" s="32">
        <v>30884</v>
      </c>
      <c r="AJ12" s="32">
        <v>33249</v>
      </c>
      <c r="AK12" s="32">
        <v>31230</v>
      </c>
      <c r="AL12" s="115"/>
    </row>
    <row r="13" spans="1:38" s="27" customFormat="1" x14ac:dyDescent="0.25">
      <c r="A13" s="27" t="s">
        <v>156</v>
      </c>
      <c r="B13" s="25">
        <v>471</v>
      </c>
      <c r="C13" s="25">
        <v>107635</v>
      </c>
      <c r="D13" s="25">
        <v>110574</v>
      </c>
      <c r="E13" s="26">
        <v>108508</v>
      </c>
      <c r="F13" s="26">
        <v>109142</v>
      </c>
      <c r="G13" s="26">
        <v>92406</v>
      </c>
      <c r="H13" s="26">
        <v>89613</v>
      </c>
      <c r="I13" s="26">
        <v>87386</v>
      </c>
      <c r="J13" s="26">
        <v>79993</v>
      </c>
      <c r="K13" s="26">
        <v>67717</v>
      </c>
      <c r="L13" s="26">
        <v>46396</v>
      </c>
      <c r="M13" s="26">
        <v>26856</v>
      </c>
      <c r="N13" s="26">
        <v>34462</v>
      </c>
      <c r="O13" s="26">
        <v>10387</v>
      </c>
      <c r="P13" s="26">
        <v>39333</v>
      </c>
      <c r="Q13" s="26">
        <v>30066</v>
      </c>
      <c r="R13" s="26">
        <v>41736</v>
      </c>
      <c r="S13" s="26">
        <v>46006</v>
      </c>
      <c r="T13" s="26">
        <v>43848</v>
      </c>
      <c r="U13" s="26">
        <v>40067</v>
      </c>
      <c r="V13" s="26">
        <v>37394</v>
      </c>
      <c r="W13" s="26">
        <v>24006</v>
      </c>
      <c r="X13" s="26">
        <v>11275</v>
      </c>
      <c r="Y13" s="26">
        <v>629</v>
      </c>
      <c r="Z13" s="26">
        <v>0</v>
      </c>
      <c r="AA13" s="26">
        <v>0</v>
      </c>
      <c r="AB13" s="26">
        <v>0</v>
      </c>
      <c r="AC13" s="26">
        <v>0</v>
      </c>
      <c r="AD13" s="26">
        <v>0</v>
      </c>
      <c r="AE13" s="26">
        <v>0</v>
      </c>
      <c r="AF13" s="26">
        <v>0</v>
      </c>
      <c r="AG13" s="26">
        <v>0</v>
      </c>
      <c r="AH13" s="26">
        <v>5085</v>
      </c>
      <c r="AI13" s="26">
        <v>3561</v>
      </c>
      <c r="AJ13" s="26">
        <v>2560</v>
      </c>
      <c r="AK13" s="26">
        <v>2593</v>
      </c>
      <c r="AL13" s="116"/>
    </row>
    <row r="14" spans="1:38" x14ac:dyDescent="0.25">
      <c r="A14" t="s">
        <v>157</v>
      </c>
      <c r="B14" s="31">
        <v>20190</v>
      </c>
      <c r="C14" s="31">
        <v>8831</v>
      </c>
      <c r="D14" s="31">
        <v>9344</v>
      </c>
      <c r="E14" s="32">
        <v>8545</v>
      </c>
      <c r="F14" s="32">
        <v>8048</v>
      </c>
      <c r="G14" s="32">
        <v>11891</v>
      </c>
      <c r="H14" s="32">
        <v>16512</v>
      </c>
      <c r="I14" s="32">
        <v>16551</v>
      </c>
      <c r="J14" s="32">
        <v>23153</v>
      </c>
      <c r="K14" s="32">
        <v>29740</v>
      </c>
      <c r="L14" s="32">
        <v>44375</v>
      </c>
      <c r="M14" s="32">
        <v>50782</v>
      </c>
      <c r="N14" s="32">
        <v>37214</v>
      </c>
      <c r="O14" s="32">
        <v>38652</v>
      </c>
      <c r="P14" s="32">
        <v>34011</v>
      </c>
      <c r="Q14" s="32">
        <v>35380</v>
      </c>
      <c r="R14" s="32">
        <v>27442</v>
      </c>
      <c r="S14" s="32">
        <v>20977</v>
      </c>
      <c r="T14" s="32">
        <v>24022</v>
      </c>
      <c r="U14" s="32">
        <v>23520</v>
      </c>
      <c r="V14" s="32">
        <v>24493</v>
      </c>
      <c r="W14" s="32">
        <v>38943</v>
      </c>
      <c r="X14" s="32">
        <v>41775</v>
      </c>
      <c r="Y14" s="32">
        <v>32804</v>
      </c>
      <c r="Z14" s="32">
        <v>36688</v>
      </c>
      <c r="AA14" s="32">
        <v>42432</v>
      </c>
      <c r="AB14" s="32">
        <v>55152</v>
      </c>
      <c r="AC14" s="32">
        <v>36688</v>
      </c>
      <c r="AD14" s="32">
        <v>47480</v>
      </c>
      <c r="AE14" s="32">
        <v>48508</v>
      </c>
      <c r="AF14" s="32">
        <v>49222</v>
      </c>
      <c r="AG14" s="32">
        <v>12098</v>
      </c>
      <c r="AH14" s="32">
        <v>9161</v>
      </c>
      <c r="AI14" s="32">
        <v>10857</v>
      </c>
      <c r="AJ14" s="32">
        <v>10365</v>
      </c>
      <c r="AK14" s="32">
        <v>10077</v>
      </c>
      <c r="AL14" s="115"/>
    </row>
    <row r="15" spans="1:38" s="27" customFormat="1" x14ac:dyDescent="0.25">
      <c r="A15" s="27" t="s">
        <v>158</v>
      </c>
      <c r="B15" s="25">
        <v>21934</v>
      </c>
      <c r="C15" s="25">
        <v>23640</v>
      </c>
      <c r="D15" s="25">
        <v>25768</v>
      </c>
      <c r="E15" s="26">
        <v>17562</v>
      </c>
      <c r="F15" s="26">
        <v>21537</v>
      </c>
      <c r="G15" s="26">
        <v>21848</v>
      </c>
      <c r="H15" s="26">
        <v>16924</v>
      </c>
      <c r="I15" s="26">
        <v>13740</v>
      </c>
      <c r="J15" s="26">
        <v>16380</v>
      </c>
      <c r="K15" s="26">
        <v>18342</v>
      </c>
      <c r="L15" s="26">
        <v>19823</v>
      </c>
      <c r="M15" s="26">
        <v>12848</v>
      </c>
      <c r="N15" s="26">
        <v>17030</v>
      </c>
      <c r="O15" s="26">
        <v>16149</v>
      </c>
      <c r="P15" s="26">
        <v>12854</v>
      </c>
      <c r="Q15" s="26">
        <v>13274</v>
      </c>
      <c r="R15" s="26">
        <v>14194</v>
      </c>
      <c r="S15" s="26">
        <v>27904</v>
      </c>
      <c r="T15" s="26">
        <v>33806</v>
      </c>
      <c r="U15" s="26">
        <v>30488</v>
      </c>
      <c r="V15" s="26">
        <v>31789</v>
      </c>
      <c r="W15" s="26">
        <v>32330</v>
      </c>
      <c r="X15" s="26">
        <v>31299</v>
      </c>
      <c r="Y15" s="26">
        <v>24929</v>
      </c>
      <c r="Z15" s="26">
        <v>27665</v>
      </c>
      <c r="AA15" s="26">
        <v>33904</v>
      </c>
      <c r="AB15" s="26">
        <v>27135</v>
      </c>
      <c r="AC15" s="26">
        <v>27665</v>
      </c>
      <c r="AD15" s="26">
        <v>22991</v>
      </c>
      <c r="AE15" s="26">
        <v>20655</v>
      </c>
      <c r="AF15" s="26">
        <v>19641</v>
      </c>
      <c r="AG15" s="26">
        <v>17478</v>
      </c>
      <c r="AH15" s="26">
        <v>21741</v>
      </c>
      <c r="AI15" s="26">
        <v>15877</v>
      </c>
      <c r="AJ15" s="26">
        <v>13315</v>
      </c>
      <c r="AK15" s="26">
        <v>11311</v>
      </c>
      <c r="AL15" s="116"/>
    </row>
    <row r="16" spans="1:38" x14ac:dyDescent="0.25">
      <c r="B16" s="31"/>
      <c r="C16" s="31"/>
      <c r="D16" s="31"/>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115"/>
    </row>
    <row r="17" spans="1:38" s="41" customFormat="1" ht="16.5" customHeight="1" x14ac:dyDescent="0.25">
      <c r="A17" s="37" t="s">
        <v>159</v>
      </c>
      <c r="B17" s="117">
        <f>SUM(B6:B16)</f>
        <v>1828004</v>
      </c>
      <c r="C17" s="117">
        <f>SUM(C6:C15)</f>
        <v>1879787</v>
      </c>
      <c r="D17" s="117">
        <v>1890465</v>
      </c>
      <c r="E17" s="40">
        <v>1827505</v>
      </c>
      <c r="F17" s="40">
        <v>1824998</v>
      </c>
      <c r="G17" s="40">
        <v>1811654</v>
      </c>
      <c r="H17" s="40">
        <v>1493871</v>
      </c>
      <c r="I17" s="40">
        <v>1856915</v>
      </c>
      <c r="J17" s="40">
        <v>1670211</v>
      </c>
      <c r="K17" s="40">
        <v>1863861</v>
      </c>
      <c r="L17" s="40">
        <v>1749438</v>
      </c>
      <c r="M17" s="40">
        <v>1731534</v>
      </c>
      <c r="N17" s="40">
        <v>1696499</v>
      </c>
      <c r="O17" s="40">
        <v>1649965</v>
      </c>
      <c r="P17" s="40">
        <v>1420343</v>
      </c>
      <c r="Q17" s="40">
        <v>1341875</v>
      </c>
      <c r="R17" s="40">
        <v>1479974</v>
      </c>
      <c r="S17" s="40">
        <v>1542230</v>
      </c>
      <c r="T17" s="40">
        <v>1205271</v>
      </c>
      <c r="U17" s="40">
        <v>1099508</v>
      </c>
      <c r="V17" s="40">
        <v>1169909</v>
      </c>
      <c r="W17" s="40">
        <v>983158</v>
      </c>
      <c r="X17" s="40">
        <v>1075102</v>
      </c>
      <c r="Y17" s="40">
        <v>1024522</v>
      </c>
      <c r="Z17" s="40">
        <v>1079708</v>
      </c>
      <c r="AA17" s="40">
        <v>1067733</v>
      </c>
      <c r="AB17" s="40">
        <v>1183677</v>
      </c>
      <c r="AC17" s="40">
        <v>1079708</v>
      </c>
      <c r="AD17" s="40">
        <v>1220176</v>
      </c>
      <c r="AE17" s="40">
        <v>1281790</v>
      </c>
      <c r="AF17" s="40">
        <v>1246630</v>
      </c>
      <c r="AG17" s="40">
        <v>1316453</v>
      </c>
      <c r="AH17" s="40">
        <v>814630</v>
      </c>
      <c r="AI17" s="40">
        <v>888113</v>
      </c>
      <c r="AJ17" s="40">
        <v>715260</v>
      </c>
      <c r="AK17" s="40">
        <v>691882</v>
      </c>
      <c r="AL17" s="118"/>
    </row>
    <row r="18" spans="1:38" s="27" customFormat="1" x14ac:dyDescent="0.25">
      <c r="A18" s="112"/>
      <c r="B18" s="112"/>
      <c r="C18" s="112"/>
      <c r="D18" s="119"/>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row>
    <row r="19" spans="1:38" s="41" customFormat="1" ht="15.75" x14ac:dyDescent="0.25">
      <c r="A19" s="37" t="s">
        <v>160</v>
      </c>
      <c r="B19" s="37"/>
      <c r="C19" s="37"/>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8" s="27" customFormat="1" x14ac:dyDescent="0.25">
      <c r="A20" s="112"/>
      <c r="B20" s="112"/>
      <c r="C20" s="112"/>
      <c r="D20" s="119"/>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row>
    <row r="21" spans="1:38" x14ac:dyDescent="0.25">
      <c r="A21" s="28" t="s">
        <v>161</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row>
    <row r="22" spans="1:38" s="27" customFormat="1" x14ac:dyDescent="0.25">
      <c r="A22" s="121" t="s">
        <v>151</v>
      </c>
      <c r="B22" s="26">
        <v>0</v>
      </c>
      <c r="C22" s="26">
        <v>0</v>
      </c>
      <c r="D22" s="26">
        <v>0</v>
      </c>
      <c r="E22" s="26">
        <v>0</v>
      </c>
      <c r="F22" s="26">
        <v>12994</v>
      </c>
      <c r="G22" s="26">
        <v>30823</v>
      </c>
      <c r="H22" s="26">
        <v>48588</v>
      </c>
      <c r="I22" s="26">
        <v>65807</v>
      </c>
      <c r="J22" s="26">
        <v>82478</v>
      </c>
      <c r="K22" s="26">
        <v>95788</v>
      </c>
      <c r="L22" s="26">
        <v>110921</v>
      </c>
      <c r="M22" s="26">
        <v>125524</v>
      </c>
      <c r="N22" s="26">
        <v>139595</v>
      </c>
      <c r="O22" s="26">
        <v>143682</v>
      </c>
      <c r="P22" s="26">
        <v>155888</v>
      </c>
      <c r="Q22" s="26">
        <v>167597</v>
      </c>
      <c r="R22" s="26">
        <v>178807</v>
      </c>
      <c r="S22" s="26">
        <v>171184</v>
      </c>
      <c r="T22" s="26">
        <v>180410</v>
      </c>
      <c r="U22" s="26">
        <v>189185</v>
      </c>
      <c r="V22" s="26">
        <v>197511</v>
      </c>
      <c r="W22" s="26">
        <v>192924</v>
      </c>
      <c r="X22" s="26">
        <v>199898</v>
      </c>
      <c r="Y22" s="26">
        <v>206451</v>
      </c>
      <c r="Z22" s="26">
        <v>212580</v>
      </c>
      <c r="AA22" s="26">
        <v>206222</v>
      </c>
      <c r="AB22" s="26">
        <v>211214</v>
      </c>
      <c r="AC22" s="26">
        <v>212580</v>
      </c>
      <c r="AD22" s="26">
        <v>220000</v>
      </c>
      <c r="AE22" s="26">
        <v>211566</v>
      </c>
      <c r="AF22" s="26">
        <v>214775</v>
      </c>
      <c r="AG22" s="26">
        <v>217606</v>
      </c>
      <c r="AH22" s="26">
        <v>220060</v>
      </c>
      <c r="AI22" s="26">
        <v>208462</v>
      </c>
      <c r="AJ22" s="26">
        <v>210056</v>
      </c>
      <c r="AK22" s="26">
        <v>211296</v>
      </c>
    </row>
    <row r="23" spans="1:38" x14ac:dyDescent="0.25">
      <c r="A23" s="122" t="s">
        <v>162</v>
      </c>
      <c r="B23" s="32">
        <v>180770</v>
      </c>
      <c r="C23" s="32">
        <v>188078</v>
      </c>
      <c r="D23" s="32">
        <v>179716</v>
      </c>
      <c r="E23" s="32">
        <v>183401</v>
      </c>
      <c r="F23" s="32">
        <v>188442</v>
      </c>
      <c r="G23" s="32">
        <v>186651</v>
      </c>
      <c r="H23" s="32">
        <v>184760</v>
      </c>
      <c r="I23" s="32">
        <v>172738</v>
      </c>
      <c r="J23" s="32">
        <v>172181</v>
      </c>
      <c r="K23" s="32">
        <v>169189</v>
      </c>
      <c r="L23" s="32">
        <v>171321</v>
      </c>
      <c r="M23" s="32">
        <v>164996</v>
      </c>
      <c r="N23" s="32">
        <v>169711</v>
      </c>
      <c r="O23" s="32">
        <v>174809</v>
      </c>
      <c r="P23" s="32">
        <v>188144</v>
      </c>
      <c r="Q23" s="32">
        <v>193918</v>
      </c>
      <c r="R23" s="32">
        <v>201704</v>
      </c>
      <c r="S23" s="32">
        <v>199575</v>
      </c>
      <c r="T23" s="32">
        <v>168490</v>
      </c>
      <c r="U23" s="32">
        <v>164674</v>
      </c>
      <c r="V23" s="32">
        <v>137208</v>
      </c>
      <c r="W23" s="32">
        <v>128389</v>
      </c>
      <c r="X23" s="32">
        <v>117711</v>
      </c>
      <c r="Y23" s="32">
        <v>133528</v>
      </c>
      <c r="Z23" s="32">
        <v>133410</v>
      </c>
      <c r="AA23" s="32">
        <v>132622</v>
      </c>
      <c r="AB23" s="32">
        <v>131832</v>
      </c>
      <c r="AC23" s="32">
        <v>133410</v>
      </c>
      <c r="AD23" s="32">
        <v>132961</v>
      </c>
      <c r="AE23" s="32">
        <v>133706</v>
      </c>
      <c r="AF23" s="32">
        <v>135831</v>
      </c>
      <c r="AG23" s="32">
        <v>129342</v>
      </c>
      <c r="AH23" s="32">
        <v>131778</v>
      </c>
      <c r="AI23" s="32">
        <v>111058</v>
      </c>
      <c r="AJ23" s="32">
        <v>107367</v>
      </c>
      <c r="AK23" s="32">
        <v>104532</v>
      </c>
    </row>
    <row r="24" spans="1:38" s="27" customFormat="1" x14ac:dyDescent="0.25">
      <c r="A24" s="121" t="s">
        <v>163</v>
      </c>
      <c r="B24" s="26">
        <v>85268</v>
      </c>
      <c r="C24" s="26">
        <v>84628</v>
      </c>
      <c r="D24" s="26">
        <v>83694</v>
      </c>
      <c r="E24" s="26">
        <v>83119</v>
      </c>
      <c r="F24" s="26">
        <v>81943</v>
      </c>
      <c r="G24" s="26">
        <v>81113</v>
      </c>
      <c r="H24" s="26">
        <v>79909</v>
      </c>
      <c r="I24" s="26">
        <v>79096</v>
      </c>
      <c r="J24" s="26">
        <v>76196</v>
      </c>
      <c r="K24" s="26">
        <v>80646</v>
      </c>
      <c r="L24" s="26">
        <v>78906</v>
      </c>
      <c r="M24" s="26">
        <v>77641</v>
      </c>
      <c r="N24" s="26">
        <v>75395</v>
      </c>
      <c r="O24" s="26">
        <v>65035</v>
      </c>
      <c r="P24" s="26">
        <v>64487</v>
      </c>
      <c r="Q24" s="26">
        <v>64580</v>
      </c>
      <c r="R24" s="26">
        <v>65609</v>
      </c>
      <c r="S24" s="26">
        <v>65607</v>
      </c>
      <c r="T24" s="26">
        <v>97973</v>
      </c>
      <c r="U24" s="26">
        <v>97261</v>
      </c>
      <c r="V24" s="26">
        <v>81774</v>
      </c>
      <c r="W24" s="26">
        <v>97802</v>
      </c>
      <c r="X24" s="26">
        <v>96643</v>
      </c>
      <c r="Y24" s="26">
        <v>96318</v>
      </c>
      <c r="Z24" s="26">
        <v>97380</v>
      </c>
      <c r="AA24" s="26">
        <v>140605</v>
      </c>
      <c r="AB24" s="26">
        <v>165759</v>
      </c>
      <c r="AC24" s="26">
        <v>97380</v>
      </c>
      <c r="AD24" s="26">
        <v>188661</v>
      </c>
      <c r="AE24" s="26">
        <v>198016</v>
      </c>
      <c r="AF24" s="26">
        <v>265643</v>
      </c>
      <c r="AG24" s="26">
        <v>289812</v>
      </c>
      <c r="AH24" s="26">
        <v>328891</v>
      </c>
      <c r="AI24" s="26">
        <v>35343</v>
      </c>
      <c r="AJ24" s="26">
        <v>38922</v>
      </c>
      <c r="AK24" s="26">
        <v>38180</v>
      </c>
    </row>
    <row r="25" spans="1:38" x14ac:dyDescent="0.25">
      <c r="A25" s="122" t="s">
        <v>164</v>
      </c>
      <c r="B25" s="32">
        <v>75074</v>
      </c>
      <c r="C25" s="32">
        <v>79184</v>
      </c>
      <c r="D25" s="32">
        <v>79184</v>
      </c>
      <c r="E25" s="32">
        <v>64721</v>
      </c>
      <c r="F25" s="32">
        <v>64721</v>
      </c>
      <c r="G25" s="32">
        <v>80108</v>
      </c>
      <c r="H25" s="32">
        <v>80108</v>
      </c>
      <c r="I25" s="32">
        <v>0</v>
      </c>
      <c r="J25" s="32">
        <v>73058</v>
      </c>
      <c r="K25" s="32">
        <v>74366</v>
      </c>
      <c r="L25" s="32">
        <v>74366</v>
      </c>
      <c r="M25" s="32">
        <v>59564</v>
      </c>
      <c r="N25" s="32">
        <v>59564</v>
      </c>
      <c r="O25" s="32">
        <v>58801</v>
      </c>
      <c r="P25" s="32">
        <v>41084</v>
      </c>
      <c r="Q25" s="32">
        <v>41084</v>
      </c>
      <c r="R25" s="32">
        <v>41084</v>
      </c>
      <c r="S25" s="32">
        <v>41522</v>
      </c>
      <c r="T25" s="32">
        <v>41522</v>
      </c>
      <c r="U25" s="32">
        <v>40748</v>
      </c>
      <c r="V25" s="32">
        <v>40748</v>
      </c>
      <c r="W25" s="32">
        <v>49761</v>
      </c>
      <c r="X25" s="32">
        <v>49761</v>
      </c>
      <c r="Y25" s="32">
        <v>48638</v>
      </c>
      <c r="Z25" s="32">
        <v>48638</v>
      </c>
      <c r="AA25" s="32">
        <v>29879</v>
      </c>
      <c r="AB25" s="32">
        <v>29879</v>
      </c>
      <c r="AC25" s="32">
        <v>48638</v>
      </c>
      <c r="AD25" s="32">
        <v>0</v>
      </c>
      <c r="AE25" s="32">
        <v>27857</v>
      </c>
      <c r="AF25" s="32">
        <v>26899</v>
      </c>
      <c r="AG25" s="32">
        <v>0</v>
      </c>
      <c r="AH25" s="32">
        <v>0</v>
      </c>
      <c r="AI25" s="32">
        <v>0</v>
      </c>
      <c r="AJ25" s="32">
        <v>0</v>
      </c>
      <c r="AK25" s="32">
        <v>0</v>
      </c>
    </row>
    <row r="26" spans="1:38" s="27" customFormat="1" x14ac:dyDescent="0.25">
      <c r="A26" s="121" t="s">
        <v>165</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row>
    <row r="27" spans="1:38" x14ac:dyDescent="0.25">
      <c r="A27" s="122" t="s">
        <v>166</v>
      </c>
      <c r="B27" s="32">
        <v>0</v>
      </c>
      <c r="C27" s="32">
        <v>0</v>
      </c>
      <c r="D27" s="32">
        <v>0</v>
      </c>
      <c r="E27" s="32">
        <v>0</v>
      </c>
      <c r="F27" s="32">
        <v>159892</v>
      </c>
      <c r="G27" s="32">
        <v>0</v>
      </c>
      <c r="H27" s="32">
        <v>0</v>
      </c>
      <c r="I27" s="32">
        <v>0</v>
      </c>
      <c r="J27" s="32">
        <v>0</v>
      </c>
      <c r="K27" s="32">
        <v>0</v>
      </c>
      <c r="L27" s="32">
        <v>0</v>
      </c>
      <c r="M27" s="32">
        <v>0</v>
      </c>
      <c r="N27" s="32">
        <v>0</v>
      </c>
      <c r="O27" s="32">
        <v>6066</v>
      </c>
      <c r="P27" s="32">
        <v>6141</v>
      </c>
      <c r="Q27" s="32">
        <v>25430</v>
      </c>
      <c r="R27" s="32">
        <v>23568</v>
      </c>
      <c r="S27" s="32">
        <v>17590</v>
      </c>
      <c r="T27" s="32">
        <v>17590</v>
      </c>
      <c r="U27" s="32">
        <v>17012</v>
      </c>
      <c r="V27" s="32">
        <v>16432</v>
      </c>
      <c r="W27" s="32">
        <v>16937</v>
      </c>
      <c r="X27" s="32">
        <v>15630</v>
      </c>
      <c r="Y27" s="32">
        <v>111594</v>
      </c>
      <c r="Z27" s="32">
        <v>109790</v>
      </c>
      <c r="AA27" s="32">
        <v>114498</v>
      </c>
      <c r="AB27" s="32">
        <v>112483</v>
      </c>
      <c r="AC27" s="32">
        <v>109790</v>
      </c>
      <c r="AD27" s="32">
        <v>20197</v>
      </c>
      <c r="AE27" s="32">
        <v>84224</v>
      </c>
      <c r="AF27" s="32">
        <v>82727</v>
      </c>
      <c r="AG27" s="32">
        <v>77489</v>
      </c>
      <c r="AH27" s="32">
        <v>76048</v>
      </c>
      <c r="AI27" s="32">
        <v>72204</v>
      </c>
      <c r="AJ27" s="32">
        <v>67723</v>
      </c>
      <c r="AK27" s="32">
        <v>63244</v>
      </c>
    </row>
    <row r="28" spans="1:38" s="27" customFormat="1" x14ac:dyDescent="0.25">
      <c r="A28" s="121" t="s">
        <v>167</v>
      </c>
      <c r="B28" s="26">
        <v>203908</v>
      </c>
      <c r="C28" s="26">
        <v>195022</v>
      </c>
      <c r="D28" s="26">
        <v>175943</v>
      </c>
      <c r="E28" s="26">
        <v>161778</v>
      </c>
      <c r="F28" s="26">
        <v>682828</v>
      </c>
      <c r="G28" s="26">
        <v>156810</v>
      </c>
      <c r="H28" s="26">
        <v>155564</v>
      </c>
      <c r="I28" s="26">
        <v>143739</v>
      </c>
      <c r="J28" s="26">
        <v>136065</v>
      </c>
      <c r="K28" s="26">
        <v>158905</v>
      </c>
      <c r="L28" s="26">
        <v>160103</v>
      </c>
      <c r="M28" s="26">
        <v>159433</v>
      </c>
      <c r="N28" s="26">
        <v>155219</v>
      </c>
      <c r="O28" s="26">
        <v>167501</v>
      </c>
      <c r="P28" s="26">
        <v>147458</v>
      </c>
      <c r="Q28" s="26">
        <v>160023</v>
      </c>
      <c r="R28" s="26">
        <v>154248</v>
      </c>
      <c r="S28" s="26">
        <v>170569</v>
      </c>
      <c r="T28" s="26">
        <v>155755</v>
      </c>
      <c r="U28" s="26">
        <v>155064</v>
      </c>
      <c r="V28" s="26">
        <v>134585</v>
      </c>
      <c r="W28" s="26">
        <v>128743</v>
      </c>
      <c r="X28" s="26">
        <v>131364</v>
      </c>
      <c r="Y28" s="26">
        <v>123242</v>
      </c>
      <c r="Z28" s="26">
        <v>118944</v>
      </c>
      <c r="AA28" s="26">
        <v>196338</v>
      </c>
      <c r="AB28" s="26">
        <v>189117</v>
      </c>
      <c r="AC28" s="26">
        <v>118944</v>
      </c>
      <c r="AD28" s="26">
        <v>161554</v>
      </c>
      <c r="AE28" s="26">
        <v>161204</v>
      </c>
      <c r="AF28" s="26">
        <v>150747</v>
      </c>
      <c r="AG28" s="26">
        <v>163415</v>
      </c>
      <c r="AH28" s="26">
        <v>165662</v>
      </c>
      <c r="AI28" s="26">
        <v>170616</v>
      </c>
      <c r="AJ28" s="26">
        <v>169129</v>
      </c>
      <c r="AK28" s="26">
        <v>173581</v>
      </c>
    </row>
    <row r="29" spans="1:38" x14ac:dyDescent="0.25">
      <c r="A29" s="122" t="s">
        <v>168</v>
      </c>
      <c r="B29" s="32">
        <v>648892</v>
      </c>
      <c r="C29" s="32">
        <v>634769</v>
      </c>
      <c r="D29" s="32">
        <v>651925</v>
      </c>
      <c r="E29" s="32">
        <v>683417</v>
      </c>
      <c r="F29" s="32">
        <v>34244</v>
      </c>
      <c r="G29" s="32">
        <v>667937</v>
      </c>
      <c r="H29" s="32">
        <v>666751</v>
      </c>
      <c r="I29" s="32">
        <v>634924</v>
      </c>
      <c r="J29" s="32">
        <v>659147</v>
      </c>
      <c r="K29" s="32">
        <v>620919</v>
      </c>
      <c r="L29" s="32">
        <v>642473</v>
      </c>
      <c r="M29" s="32">
        <v>632368</v>
      </c>
      <c r="N29" s="32">
        <v>604538</v>
      </c>
      <c r="O29" s="32">
        <v>575077</v>
      </c>
      <c r="P29" s="32">
        <v>569384</v>
      </c>
      <c r="Q29" s="32">
        <v>581724</v>
      </c>
      <c r="R29" s="32">
        <v>574673</v>
      </c>
      <c r="S29" s="32">
        <v>573950</v>
      </c>
      <c r="T29" s="32">
        <v>556752</v>
      </c>
      <c r="U29" s="32">
        <v>548477</v>
      </c>
      <c r="V29" s="32">
        <v>558964</v>
      </c>
      <c r="W29" s="32">
        <v>573181</v>
      </c>
      <c r="X29" s="32">
        <v>556161</v>
      </c>
      <c r="Y29" s="32">
        <v>537446</v>
      </c>
      <c r="Z29" s="32">
        <v>494836</v>
      </c>
      <c r="AA29" s="32">
        <v>448279</v>
      </c>
      <c r="AB29" s="32">
        <v>445303</v>
      </c>
      <c r="AC29" s="32">
        <v>494836</v>
      </c>
      <c r="AD29" s="32">
        <v>388031</v>
      </c>
      <c r="AE29" s="32">
        <v>363614</v>
      </c>
      <c r="AF29" s="32">
        <v>337557</v>
      </c>
      <c r="AG29" s="32">
        <v>327269</v>
      </c>
      <c r="AH29" s="32">
        <v>321179</v>
      </c>
      <c r="AI29" s="32">
        <v>298108</v>
      </c>
      <c r="AJ29" s="32">
        <v>292947</v>
      </c>
      <c r="AK29" s="32">
        <v>271985</v>
      </c>
    </row>
    <row r="30" spans="1:38" s="27" customFormat="1" x14ac:dyDescent="0.25">
      <c r="A30" s="121" t="s">
        <v>158</v>
      </c>
      <c r="B30" s="26">
        <v>44248</v>
      </c>
      <c r="C30" s="26">
        <v>42477</v>
      </c>
      <c r="D30" s="26">
        <v>38463</v>
      </c>
      <c r="E30" s="26">
        <v>39447</v>
      </c>
      <c r="F30" s="26">
        <v>0</v>
      </c>
      <c r="G30" s="26">
        <v>28933</v>
      </c>
      <c r="H30" s="26">
        <v>32524</v>
      </c>
      <c r="I30" s="26">
        <v>32524</v>
      </c>
      <c r="J30" s="26">
        <v>2524</v>
      </c>
      <c r="K30" s="26">
        <v>2982</v>
      </c>
      <c r="L30" s="26">
        <v>34989</v>
      </c>
      <c r="M30" s="26">
        <v>46963</v>
      </c>
      <c r="N30" s="26">
        <v>46811</v>
      </c>
      <c r="O30" s="26">
        <v>58996</v>
      </c>
      <c r="P30" s="26">
        <v>56072</v>
      </c>
      <c r="Q30" s="26">
        <v>53407</v>
      </c>
      <c r="R30" s="26">
        <v>52483</v>
      </c>
      <c r="S30" s="26">
        <v>52455</v>
      </c>
      <c r="T30" s="26">
        <v>51689</v>
      </c>
      <c r="U30" s="26">
        <v>49454</v>
      </c>
      <c r="V30" s="26">
        <v>49333</v>
      </c>
      <c r="W30" s="26">
        <v>48854</v>
      </c>
      <c r="X30" s="26">
        <v>55576</v>
      </c>
      <c r="Y30" s="26">
        <v>46045</v>
      </c>
      <c r="Z30" s="26">
        <v>54524</v>
      </c>
      <c r="AA30" s="26">
        <v>52571</v>
      </c>
      <c r="AB30" s="26">
        <v>51226</v>
      </c>
      <c r="AC30" s="26">
        <v>54524</v>
      </c>
      <c r="AD30" s="26">
        <v>39907</v>
      </c>
      <c r="AE30" s="26">
        <v>39022</v>
      </c>
      <c r="AF30" s="26">
        <v>38372</v>
      </c>
      <c r="AG30" s="26">
        <v>19591</v>
      </c>
      <c r="AH30" s="26">
        <v>16533</v>
      </c>
      <c r="AI30" s="26">
        <v>14969</v>
      </c>
      <c r="AJ30" s="26">
        <v>15011</v>
      </c>
      <c r="AK30" s="26">
        <v>14948</v>
      </c>
    </row>
    <row r="31" spans="1:38" x14ac:dyDescent="0.25">
      <c r="A31" s="122" t="s">
        <v>156</v>
      </c>
      <c r="B31" s="32">
        <v>35594</v>
      </c>
      <c r="C31" s="32">
        <v>0</v>
      </c>
      <c r="D31" s="32">
        <v>0</v>
      </c>
      <c r="E31" s="32">
        <v>0</v>
      </c>
      <c r="F31" s="32">
        <v>0</v>
      </c>
      <c r="G31" s="32">
        <v>0</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row>
    <row r="32" spans="1:38" s="27" customFormat="1" x14ac:dyDescent="0.25">
      <c r="A32" s="121"/>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row>
    <row r="33" spans="1:37" s="63" customFormat="1" ht="18.75" customHeight="1" x14ac:dyDescent="0.25">
      <c r="A33" s="60" t="s">
        <v>169</v>
      </c>
      <c r="B33" s="123">
        <f>SUM(B22:B31)</f>
        <v>1273754</v>
      </c>
      <c r="C33" s="123">
        <f>SUM(C22:C31)</f>
        <v>1224158</v>
      </c>
      <c r="D33" s="123">
        <v>1208925</v>
      </c>
      <c r="E33" s="123">
        <v>1215883</v>
      </c>
      <c r="F33" s="123">
        <v>1225064</v>
      </c>
      <c r="G33" s="123">
        <v>1232375</v>
      </c>
      <c r="H33" s="62">
        <v>1248204</v>
      </c>
      <c r="I33" s="62">
        <v>1128828</v>
      </c>
      <c r="J33" s="62">
        <v>1201649</v>
      </c>
      <c r="K33" s="62">
        <v>1202795</v>
      </c>
      <c r="L33" s="62">
        <v>1273079</v>
      </c>
      <c r="M33" s="62">
        <v>1266489</v>
      </c>
      <c r="N33" s="62">
        <v>1250833</v>
      </c>
      <c r="O33" s="62">
        <v>1249967</v>
      </c>
      <c r="P33" s="62">
        <v>1228658</v>
      </c>
      <c r="Q33" s="62">
        <v>1287763</v>
      </c>
      <c r="R33" s="62">
        <v>1292176</v>
      </c>
      <c r="S33" s="62">
        <v>1292452</v>
      </c>
      <c r="T33" s="62">
        <v>1270181</v>
      </c>
      <c r="U33" s="62">
        <v>1261875</v>
      </c>
      <c r="V33" s="62">
        <v>1216555</v>
      </c>
      <c r="W33" s="62">
        <v>1236591</v>
      </c>
      <c r="X33" s="62">
        <v>1222744</v>
      </c>
      <c r="Y33" s="62">
        <v>1303262</v>
      </c>
      <c r="Z33" s="62">
        <v>1270102</v>
      </c>
      <c r="AA33" s="62">
        <v>1321014</v>
      </c>
      <c r="AB33" s="62">
        <v>1336813</v>
      </c>
      <c r="AC33" s="62">
        <v>1270102</v>
      </c>
      <c r="AD33" s="62">
        <v>1151311</v>
      </c>
      <c r="AE33" s="62">
        <v>1219209</v>
      </c>
      <c r="AF33" s="62">
        <v>1252551</v>
      </c>
      <c r="AG33" s="62">
        <v>1224524</v>
      </c>
      <c r="AH33" s="62">
        <v>1260151</v>
      </c>
      <c r="AI33" s="62">
        <v>910760</v>
      </c>
      <c r="AJ33" s="62">
        <v>901155</v>
      </c>
      <c r="AK33" s="62">
        <v>877766</v>
      </c>
    </row>
    <row r="34" spans="1:37" x14ac:dyDescent="0.25">
      <c r="A34" s="49"/>
      <c r="B34" s="49"/>
      <c r="C34" s="49"/>
      <c r="D34" s="124"/>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row>
    <row r="35" spans="1:37" s="27" customFormat="1" x14ac:dyDescent="0.25">
      <c r="A35" s="22" t="s">
        <v>170</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7" x14ac:dyDescent="0.25">
      <c r="A36" s="122" t="s">
        <v>171</v>
      </c>
      <c r="B36" s="125">
        <v>134243</v>
      </c>
      <c r="C36" s="125">
        <v>137616</v>
      </c>
      <c r="D36" s="125">
        <v>120887</v>
      </c>
      <c r="E36" s="32">
        <v>122561</v>
      </c>
      <c r="F36" s="32">
        <v>104857</v>
      </c>
      <c r="G36" s="32">
        <v>94519</v>
      </c>
      <c r="H36" s="32">
        <v>78800</v>
      </c>
      <c r="I36" s="32">
        <v>154438</v>
      </c>
      <c r="J36" s="32">
        <v>62287</v>
      </c>
      <c r="K36" s="32">
        <v>44034</v>
      </c>
      <c r="L36" s="32">
        <v>46238</v>
      </c>
      <c r="M36" s="32">
        <v>48362</v>
      </c>
      <c r="N36" s="32">
        <v>34290</v>
      </c>
      <c r="O36" s="32">
        <v>26077</v>
      </c>
      <c r="P36" s="32">
        <v>26594</v>
      </c>
      <c r="Q36" s="32">
        <v>18780</v>
      </c>
      <c r="R36" s="32">
        <v>18068</v>
      </c>
      <c r="S36" s="32">
        <v>18120</v>
      </c>
      <c r="T36" s="32">
        <v>17161</v>
      </c>
      <c r="U36" s="32">
        <v>12310</v>
      </c>
      <c r="V36" s="32">
        <v>13838</v>
      </c>
      <c r="W36" s="32">
        <v>15506</v>
      </c>
      <c r="X36" s="32">
        <v>18621</v>
      </c>
      <c r="Y36" s="32">
        <v>260</v>
      </c>
      <c r="Z36" s="32">
        <v>260</v>
      </c>
      <c r="AA36" s="32">
        <v>260</v>
      </c>
      <c r="AB36" s="32">
        <v>260</v>
      </c>
      <c r="AC36" s="32">
        <v>260</v>
      </c>
      <c r="AD36" s="32">
        <v>45643</v>
      </c>
      <c r="AE36" s="32">
        <v>260</v>
      </c>
      <c r="AF36" s="32">
        <v>260</v>
      </c>
      <c r="AG36" s="32">
        <v>22063</v>
      </c>
      <c r="AH36" s="32">
        <v>22063</v>
      </c>
      <c r="AI36" s="32">
        <v>22063</v>
      </c>
      <c r="AJ36" s="32">
        <v>22063</v>
      </c>
      <c r="AK36" s="32">
        <v>22063</v>
      </c>
    </row>
    <row r="37" spans="1:37" s="27" customFormat="1" x14ac:dyDescent="0.25">
      <c r="A37" s="121" t="s">
        <v>172</v>
      </c>
      <c r="B37" s="126">
        <v>1132922</v>
      </c>
      <c r="C37" s="126">
        <v>1293607</v>
      </c>
      <c r="D37" s="126">
        <v>1257643</v>
      </c>
      <c r="E37" s="26">
        <v>1238084</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row>
    <row r="38" spans="1:37" x14ac:dyDescent="0.25">
      <c r="A38" s="122" t="s">
        <v>173</v>
      </c>
      <c r="B38" s="125">
        <v>5504374</v>
      </c>
      <c r="C38" s="125">
        <v>5249604</v>
      </c>
      <c r="D38" s="125">
        <v>5218649</v>
      </c>
      <c r="E38" s="32">
        <v>5140152</v>
      </c>
      <c r="F38" s="32">
        <v>6336014</v>
      </c>
      <c r="G38" s="32">
        <v>6256853</v>
      </c>
      <c r="H38" s="32">
        <v>6172905</v>
      </c>
      <c r="I38" s="32">
        <v>6136501</v>
      </c>
      <c r="J38" s="32">
        <v>6097405</v>
      </c>
      <c r="K38" s="32">
        <v>6072097</v>
      </c>
      <c r="L38" s="32">
        <v>6098949</v>
      </c>
      <c r="M38" s="32">
        <v>7752906</v>
      </c>
      <c r="N38" s="32">
        <v>7820570</v>
      </c>
      <c r="O38" s="32">
        <v>7891001</v>
      </c>
      <c r="P38" s="32">
        <v>7910374</v>
      </c>
      <c r="Q38" s="32">
        <v>7943232</v>
      </c>
      <c r="R38" s="32">
        <v>7982931</v>
      </c>
      <c r="S38" s="32">
        <v>7854782</v>
      </c>
      <c r="T38" s="32">
        <v>7745496</v>
      </c>
      <c r="U38" s="32">
        <v>7679169</v>
      </c>
      <c r="V38" s="32">
        <v>7558877</v>
      </c>
      <c r="W38" s="32">
        <v>7366607</v>
      </c>
      <c r="X38" s="32">
        <v>7115625</v>
      </c>
      <c r="Y38" s="32">
        <v>6979684</v>
      </c>
      <c r="Z38" s="32">
        <v>6900753</v>
      </c>
      <c r="AA38" s="32">
        <v>6776619</v>
      </c>
      <c r="AB38" s="32">
        <v>6615899</v>
      </c>
      <c r="AC38" s="32">
        <v>6900753</v>
      </c>
      <c r="AD38" s="32">
        <v>6400225</v>
      </c>
      <c r="AE38" s="32">
        <v>6294319</v>
      </c>
      <c r="AF38" s="32">
        <v>6222048</v>
      </c>
      <c r="AG38" s="32">
        <v>6098131</v>
      </c>
      <c r="AH38" s="32">
        <v>6015805</v>
      </c>
      <c r="AI38" s="32">
        <v>5922897</v>
      </c>
      <c r="AJ38" s="32">
        <v>5822151</v>
      </c>
      <c r="AK38" s="32">
        <v>5736767</v>
      </c>
    </row>
    <row r="39" spans="1:37" s="27" customFormat="1" x14ac:dyDescent="0.25">
      <c r="A39" s="121" t="s">
        <v>174</v>
      </c>
      <c r="B39" s="126">
        <v>1590303</v>
      </c>
      <c r="C39" s="126">
        <v>1610588</v>
      </c>
      <c r="D39" s="126">
        <v>1629390</v>
      </c>
      <c r="E39" s="26">
        <v>1649997</v>
      </c>
      <c r="F39" s="26">
        <v>1675029</v>
      </c>
      <c r="G39" s="26">
        <v>1689237</v>
      </c>
      <c r="H39" s="26">
        <v>1707719</v>
      </c>
      <c r="I39" s="26">
        <v>1738707</v>
      </c>
      <c r="J39" s="26">
        <v>1769541</v>
      </c>
      <c r="K39" s="26">
        <v>1786445</v>
      </c>
      <c r="L39" s="26">
        <v>1749214</v>
      </c>
      <c r="M39" s="26">
        <v>133737</v>
      </c>
      <c r="N39" s="26">
        <v>137922</v>
      </c>
      <c r="O39" s="26">
        <v>140132</v>
      </c>
      <c r="P39" s="26">
        <v>148098</v>
      </c>
      <c r="Q39" s="26">
        <v>157050</v>
      </c>
      <c r="R39" s="26">
        <v>165019</v>
      </c>
      <c r="S39" s="26">
        <v>173787</v>
      </c>
      <c r="T39" s="26">
        <v>181686</v>
      </c>
      <c r="U39" s="26">
        <v>190570</v>
      </c>
      <c r="V39" s="26">
        <v>195462</v>
      </c>
      <c r="W39" s="26">
        <v>199014</v>
      </c>
      <c r="X39" s="26">
        <v>202011</v>
      </c>
      <c r="Y39" s="26">
        <v>207242</v>
      </c>
      <c r="Z39" s="26">
        <v>205478</v>
      </c>
      <c r="AA39" s="26">
        <v>204623</v>
      </c>
      <c r="AB39" s="26">
        <v>188129</v>
      </c>
      <c r="AC39" s="26">
        <v>205478</v>
      </c>
      <c r="AD39" s="26">
        <v>175333</v>
      </c>
      <c r="AE39" s="26">
        <v>180785</v>
      </c>
      <c r="AF39" s="26">
        <v>175608</v>
      </c>
      <c r="AG39" s="26">
        <v>161021</v>
      </c>
      <c r="AH39" s="26">
        <v>161552</v>
      </c>
      <c r="AI39" s="26">
        <v>107513</v>
      </c>
      <c r="AJ39" s="26">
        <v>103951</v>
      </c>
      <c r="AK39" s="26">
        <v>108368</v>
      </c>
    </row>
    <row r="40" spans="1:37" x14ac:dyDescent="0.25">
      <c r="A40" s="122" t="s">
        <v>175</v>
      </c>
      <c r="B40" s="125">
        <v>57169</v>
      </c>
      <c r="C40" s="125">
        <v>53484</v>
      </c>
      <c r="D40" s="125">
        <v>56132</v>
      </c>
      <c r="E40" s="32">
        <v>36581</v>
      </c>
      <c r="F40" s="32">
        <v>0</v>
      </c>
      <c r="G40" s="32">
        <v>0</v>
      </c>
      <c r="H40" s="32">
        <v>0</v>
      </c>
      <c r="I40" s="32">
        <v>0</v>
      </c>
      <c r="J40" s="32">
        <v>0</v>
      </c>
      <c r="K40" s="32">
        <v>0</v>
      </c>
      <c r="L40" s="32">
        <v>0</v>
      </c>
      <c r="M40" s="32">
        <v>0</v>
      </c>
      <c r="N40" s="32">
        <v>0</v>
      </c>
      <c r="O40" s="32">
        <v>0</v>
      </c>
      <c r="P40" s="32">
        <v>0</v>
      </c>
      <c r="Q40" s="32">
        <v>0</v>
      </c>
      <c r="R40" s="32">
        <v>0</v>
      </c>
      <c r="S40" s="32">
        <v>0</v>
      </c>
      <c r="T40" s="32">
        <v>0</v>
      </c>
      <c r="U40" s="32">
        <v>0</v>
      </c>
      <c r="V40" s="32">
        <v>0</v>
      </c>
      <c r="W40" s="32">
        <v>0</v>
      </c>
      <c r="X40" s="32">
        <v>0</v>
      </c>
      <c r="Y40" s="32">
        <v>0</v>
      </c>
      <c r="Z40" s="32">
        <v>0</v>
      </c>
      <c r="AA40" s="32">
        <v>0</v>
      </c>
      <c r="AB40" s="32">
        <v>0</v>
      </c>
      <c r="AC40" s="32">
        <v>0</v>
      </c>
      <c r="AD40" s="32">
        <v>0</v>
      </c>
      <c r="AE40" s="32">
        <v>0</v>
      </c>
      <c r="AF40" s="32">
        <v>0</v>
      </c>
      <c r="AG40" s="32">
        <v>0</v>
      </c>
      <c r="AH40" s="32">
        <v>0</v>
      </c>
      <c r="AI40" s="32">
        <v>0</v>
      </c>
      <c r="AJ40" s="32">
        <v>0</v>
      </c>
      <c r="AK40" s="32">
        <v>0</v>
      </c>
    </row>
    <row r="41" spans="1:37" s="27" customFormat="1"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row>
    <row r="42" spans="1:37" s="41" customFormat="1" ht="16.5" customHeight="1" x14ac:dyDescent="0.25">
      <c r="A42" s="37" t="s">
        <v>176</v>
      </c>
      <c r="B42" s="127">
        <f>SUM(B36:B40)</f>
        <v>8419011</v>
      </c>
      <c r="C42" s="127">
        <f>SUM(C36:C41)</f>
        <v>8344899</v>
      </c>
      <c r="D42" s="127">
        <v>8282701</v>
      </c>
      <c r="E42" s="40">
        <v>8187375</v>
      </c>
      <c r="F42" s="40">
        <v>8115900</v>
      </c>
      <c r="G42" s="40">
        <v>8040609</v>
      </c>
      <c r="H42" s="40">
        <v>7959424</v>
      </c>
      <c r="I42" s="40">
        <v>8029646</v>
      </c>
      <c r="J42" s="40">
        <v>7929233</v>
      </c>
      <c r="K42" s="40">
        <v>7902576</v>
      </c>
      <c r="L42" s="40">
        <v>7894401</v>
      </c>
      <c r="M42" s="40">
        <v>7935005</v>
      </c>
      <c r="N42" s="40">
        <v>7992782</v>
      </c>
      <c r="O42" s="40">
        <v>8057210</v>
      </c>
      <c r="P42" s="40">
        <v>8085066</v>
      </c>
      <c r="Q42" s="40">
        <v>8119062</v>
      </c>
      <c r="R42" s="40">
        <v>8166018</v>
      </c>
      <c r="S42" s="40">
        <v>8046689</v>
      </c>
      <c r="T42" s="40">
        <v>7944343</v>
      </c>
      <c r="U42" s="40">
        <v>7882049</v>
      </c>
      <c r="V42" s="40">
        <v>7768177</v>
      </c>
      <c r="W42" s="40">
        <v>7581127</v>
      </c>
      <c r="X42" s="40">
        <v>7336257</v>
      </c>
      <c r="Y42" s="40">
        <v>7187186</v>
      </c>
      <c r="Z42" s="40">
        <v>7106491</v>
      </c>
      <c r="AA42" s="40">
        <v>6981502</v>
      </c>
      <c r="AB42" s="40">
        <v>6804288</v>
      </c>
      <c r="AC42" s="40">
        <v>7106491</v>
      </c>
      <c r="AD42" s="40">
        <v>6621201</v>
      </c>
      <c r="AE42" s="40">
        <v>6475364</v>
      </c>
      <c r="AF42" s="40">
        <v>6397916</v>
      </c>
      <c r="AG42" s="40">
        <v>6281215</v>
      </c>
      <c r="AH42" s="40">
        <v>6199420</v>
      </c>
      <c r="AI42" s="40">
        <v>6052473</v>
      </c>
      <c r="AJ42" s="40">
        <v>5948165</v>
      </c>
      <c r="AK42" s="40">
        <v>5867198</v>
      </c>
    </row>
    <row r="43" spans="1:37" x14ac:dyDescent="0.25">
      <c r="A43" s="49"/>
      <c r="B43" s="124"/>
      <c r="C43" s="124"/>
      <c r="D43" s="124"/>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1:37" s="41" customFormat="1" ht="15.75" customHeight="1" x14ac:dyDescent="0.25">
      <c r="A44" s="37" t="s">
        <v>177</v>
      </c>
      <c r="B44" s="127">
        <f>B33+B42</f>
        <v>9692765</v>
      </c>
      <c r="C44" s="127">
        <f>C33+C42</f>
        <v>9569057</v>
      </c>
      <c r="D44" s="127">
        <v>9491626</v>
      </c>
      <c r="E44" s="40">
        <v>9403258</v>
      </c>
      <c r="F44" s="40">
        <v>9340964</v>
      </c>
      <c r="G44" s="40">
        <v>9272984</v>
      </c>
      <c r="H44" s="40">
        <v>9207628</v>
      </c>
      <c r="I44" s="40">
        <v>9158474</v>
      </c>
      <c r="J44" s="40">
        <v>9130882</v>
      </c>
      <c r="K44" s="40">
        <v>9105371</v>
      </c>
      <c r="L44" s="40">
        <v>9167480</v>
      </c>
      <c r="M44" s="40">
        <v>9201494</v>
      </c>
      <c r="N44" s="40">
        <v>9243615</v>
      </c>
      <c r="O44" s="40">
        <v>9307177</v>
      </c>
      <c r="P44" s="40">
        <v>9313724</v>
      </c>
      <c r="Q44" s="40">
        <v>9406825</v>
      </c>
      <c r="R44" s="40">
        <v>9458194</v>
      </c>
      <c r="S44" s="40">
        <v>9339141</v>
      </c>
      <c r="T44" s="40">
        <v>9214524</v>
      </c>
      <c r="U44" s="40">
        <v>9143924</v>
      </c>
      <c r="V44" s="40">
        <v>8984732</v>
      </c>
      <c r="W44" s="40">
        <v>8817718</v>
      </c>
      <c r="X44" s="40">
        <v>8559001</v>
      </c>
      <c r="Y44" s="40">
        <v>8490448</v>
      </c>
      <c r="Z44" s="40">
        <v>8376593</v>
      </c>
      <c r="AA44" s="40">
        <v>8302516</v>
      </c>
      <c r="AB44" s="40">
        <v>8141101</v>
      </c>
      <c r="AC44" s="40">
        <v>8376593</v>
      </c>
      <c r="AD44" s="40">
        <v>7772512</v>
      </c>
      <c r="AE44" s="40">
        <v>7694573</v>
      </c>
      <c r="AF44" s="40">
        <v>7650467</v>
      </c>
      <c r="AG44" s="40">
        <v>7505739</v>
      </c>
      <c r="AH44" s="40">
        <v>7459571</v>
      </c>
      <c r="AI44" s="40">
        <v>6963233</v>
      </c>
      <c r="AJ44" s="40">
        <v>6849320</v>
      </c>
      <c r="AK44" s="40">
        <v>6744964</v>
      </c>
    </row>
    <row r="45" spans="1:37" s="93" customFormat="1" ht="15.75" customHeight="1" x14ac:dyDescent="0.25">
      <c r="A45" s="90"/>
      <c r="B45" s="128"/>
      <c r="C45" s="128"/>
      <c r="D45" s="128"/>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row>
    <row r="46" spans="1:37" s="63" customFormat="1" ht="19.5" customHeight="1" x14ac:dyDescent="0.25">
      <c r="A46" s="60" t="s">
        <v>178</v>
      </c>
      <c r="B46" s="123">
        <f>B44+B17</f>
        <v>11520769</v>
      </c>
      <c r="C46" s="123">
        <f>C44+C17</f>
        <v>11448844</v>
      </c>
      <c r="D46" s="123">
        <v>11382091</v>
      </c>
      <c r="E46" s="123">
        <v>11230763</v>
      </c>
      <c r="F46" s="62">
        <v>11165962</v>
      </c>
      <c r="G46" s="62">
        <v>11084638</v>
      </c>
      <c r="H46" s="62">
        <v>10701499</v>
      </c>
      <c r="I46" s="62">
        <v>11015389</v>
      </c>
      <c r="J46" s="62">
        <v>10801093</v>
      </c>
      <c r="K46" s="62">
        <v>10969232</v>
      </c>
      <c r="L46" s="62">
        <v>10916918</v>
      </c>
      <c r="M46" s="62">
        <v>10933028</v>
      </c>
      <c r="N46" s="62">
        <v>10940114</v>
      </c>
      <c r="O46" s="62">
        <v>10957142</v>
      </c>
      <c r="P46" s="62">
        <v>10734067</v>
      </c>
      <c r="Q46" s="62">
        <v>10748700</v>
      </c>
      <c r="R46" s="62">
        <v>10938168</v>
      </c>
      <c r="S46" s="62">
        <v>10881371</v>
      </c>
      <c r="T46" s="62">
        <v>10419795</v>
      </c>
      <c r="U46" s="62">
        <v>10243432</v>
      </c>
      <c r="V46" s="62">
        <v>10154641</v>
      </c>
      <c r="W46" s="62">
        <v>9800876</v>
      </c>
      <c r="X46" s="62">
        <v>9634103</v>
      </c>
      <c r="Y46" s="62">
        <v>9514970</v>
      </c>
      <c r="Z46" s="62">
        <v>9456301</v>
      </c>
      <c r="AA46" s="62">
        <v>9370249</v>
      </c>
      <c r="AB46" s="62">
        <v>9324778</v>
      </c>
      <c r="AC46" s="62">
        <v>9456301</v>
      </c>
      <c r="AD46" s="62">
        <v>8992688</v>
      </c>
      <c r="AE46" s="62">
        <v>8976363</v>
      </c>
      <c r="AF46" s="62">
        <v>8897097</v>
      </c>
      <c r="AG46" s="62">
        <v>8822192</v>
      </c>
      <c r="AH46" s="62">
        <v>8274201</v>
      </c>
      <c r="AI46" s="62">
        <v>7851346</v>
      </c>
      <c r="AJ46" s="62">
        <v>7564580</v>
      </c>
      <c r="AK46" s="62">
        <v>7436846</v>
      </c>
    </row>
    <row r="47" spans="1:37" s="132" customFormat="1" ht="19.5" customHeight="1" x14ac:dyDescent="0.25">
      <c r="A47" s="129"/>
      <c r="B47" s="129"/>
      <c r="C47" s="129"/>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row>
    <row r="48" spans="1:37" s="41" customFormat="1" ht="15.75" x14ac:dyDescent="0.25">
      <c r="A48" s="37" t="s">
        <v>179</v>
      </c>
      <c r="B48" s="37"/>
      <c r="C48" s="37"/>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row>
    <row r="49" spans="1:37" s="93" customFormat="1" ht="15.75" x14ac:dyDescent="0.25">
      <c r="A49" s="90"/>
      <c r="B49" s="90"/>
      <c r="C49" s="90"/>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row>
    <row r="50" spans="1:37" s="41" customFormat="1" ht="15.75" x14ac:dyDescent="0.25">
      <c r="A50" s="37" t="s">
        <v>180</v>
      </c>
      <c r="B50" s="37"/>
      <c r="C50" s="37"/>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row>
    <row r="51" spans="1:37" s="93" customFormat="1" ht="15.75" x14ac:dyDescent="0.25">
      <c r="A51" s="90"/>
      <c r="B51" s="90"/>
      <c r="C51" s="90"/>
      <c r="D51" s="128"/>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row>
    <row r="52" spans="1:37" x14ac:dyDescent="0.25">
      <c r="A52" t="s">
        <v>181</v>
      </c>
      <c r="B52" s="32">
        <v>176302</v>
      </c>
      <c r="C52" s="32">
        <v>176719</v>
      </c>
      <c r="D52" s="32">
        <v>176493</v>
      </c>
      <c r="E52" s="32">
        <v>182999</v>
      </c>
      <c r="F52" s="32">
        <v>206999</v>
      </c>
      <c r="G52" s="32">
        <v>214263</v>
      </c>
      <c r="H52" s="32">
        <v>191417</v>
      </c>
      <c r="I52" s="32">
        <v>171440</v>
      </c>
      <c r="J52" s="32">
        <v>191866</v>
      </c>
      <c r="K52" s="32">
        <v>171837</v>
      </c>
      <c r="L52" s="32">
        <v>138927</v>
      </c>
      <c r="M52" s="32">
        <v>144783</v>
      </c>
      <c r="N52" s="32">
        <v>149394</v>
      </c>
      <c r="O52" s="32">
        <v>124751</v>
      </c>
      <c r="P52" s="32">
        <v>108590</v>
      </c>
      <c r="Q52" s="32">
        <v>125867</v>
      </c>
      <c r="R52" s="32">
        <v>159152</v>
      </c>
      <c r="S52" s="32">
        <v>135412</v>
      </c>
      <c r="T52" s="32">
        <v>117150</v>
      </c>
      <c r="U52" s="32">
        <v>95761</v>
      </c>
      <c r="V52" s="32">
        <v>114433</v>
      </c>
      <c r="W52" s="32">
        <v>144673</v>
      </c>
      <c r="X52" s="32">
        <v>148980</v>
      </c>
      <c r="Y52" s="32">
        <v>130189</v>
      </c>
      <c r="Z52" s="32">
        <v>135338</v>
      </c>
      <c r="AA52" s="32">
        <v>158841</v>
      </c>
      <c r="AB52" s="32">
        <v>172875</v>
      </c>
      <c r="AC52" s="32">
        <v>135338</v>
      </c>
      <c r="AD52" s="32">
        <v>157397</v>
      </c>
      <c r="AE52" s="32">
        <v>145987</v>
      </c>
      <c r="AF52" s="32">
        <v>133231</v>
      </c>
      <c r="AG52" s="32">
        <v>123047</v>
      </c>
      <c r="AH52" s="32">
        <v>108068</v>
      </c>
      <c r="AI52" s="32">
        <v>117688</v>
      </c>
      <c r="AJ52" s="32">
        <v>113592</v>
      </c>
      <c r="AK52" s="32">
        <v>123891</v>
      </c>
    </row>
    <row r="53" spans="1:37" s="27" customFormat="1" x14ac:dyDescent="0.25">
      <c r="A53" s="27" t="s">
        <v>182</v>
      </c>
      <c r="B53" s="26">
        <v>76719</v>
      </c>
      <c r="C53" s="26">
        <v>103912</v>
      </c>
      <c r="D53" s="26">
        <v>80499</v>
      </c>
      <c r="E53" s="26">
        <v>74649</v>
      </c>
      <c r="F53" s="26">
        <v>71699</v>
      </c>
      <c r="G53" s="26">
        <v>71802</v>
      </c>
      <c r="H53" s="26">
        <v>59076</v>
      </c>
      <c r="I53" s="26">
        <v>62642</v>
      </c>
      <c r="J53" s="26">
        <v>67632</v>
      </c>
      <c r="K53" s="26">
        <v>86646</v>
      </c>
      <c r="L53" s="26">
        <v>52579</v>
      </c>
      <c r="M53" s="26">
        <v>61732</v>
      </c>
      <c r="N53" s="26">
        <v>57771</v>
      </c>
      <c r="O53" s="26">
        <v>72846</v>
      </c>
      <c r="P53" s="26">
        <v>57616</v>
      </c>
      <c r="Q53" s="26">
        <v>47868</v>
      </c>
      <c r="R53" s="26">
        <v>56220</v>
      </c>
      <c r="S53" s="26">
        <v>52107</v>
      </c>
      <c r="T53" s="26">
        <v>52817</v>
      </c>
      <c r="U53" s="26">
        <v>41243</v>
      </c>
      <c r="V53" s="26">
        <v>50289</v>
      </c>
      <c r="W53" s="26">
        <v>54902</v>
      </c>
      <c r="X53" s="26">
        <v>55065</v>
      </c>
      <c r="Y53" s="26">
        <v>58637</v>
      </c>
      <c r="Z53" s="26">
        <v>53385</v>
      </c>
      <c r="AA53" s="26">
        <v>63502</v>
      </c>
      <c r="AB53" s="26">
        <v>56311</v>
      </c>
      <c r="AC53" s="26">
        <v>53764</v>
      </c>
      <c r="AD53" s="26">
        <v>47293</v>
      </c>
      <c r="AE53" s="26">
        <v>52186</v>
      </c>
      <c r="AF53" s="26">
        <v>55035</v>
      </c>
      <c r="AG53" s="26">
        <v>59942</v>
      </c>
      <c r="AH53" s="26">
        <v>49801</v>
      </c>
      <c r="AI53" s="26">
        <v>66010</v>
      </c>
      <c r="AJ53" s="26">
        <v>48287</v>
      </c>
      <c r="AK53" s="26">
        <v>39516</v>
      </c>
    </row>
    <row r="54" spans="1:37" x14ac:dyDescent="0.25">
      <c r="A54" t="s">
        <v>183</v>
      </c>
      <c r="B54" s="32">
        <v>170450</v>
      </c>
      <c r="C54" s="32">
        <v>175023</v>
      </c>
      <c r="D54" s="32">
        <v>172227</v>
      </c>
      <c r="E54" s="32">
        <v>176113</v>
      </c>
      <c r="F54" s="32">
        <v>173736</v>
      </c>
      <c r="G54" s="32">
        <v>180427</v>
      </c>
      <c r="H54" s="32">
        <v>172812</v>
      </c>
      <c r="I54" s="32">
        <v>169788</v>
      </c>
      <c r="J54" s="32">
        <v>165756</v>
      </c>
      <c r="K54" s="32">
        <v>163507</v>
      </c>
      <c r="L54" s="32">
        <v>159784</v>
      </c>
      <c r="M54" s="32">
        <v>155008</v>
      </c>
      <c r="N54" s="32">
        <v>146441</v>
      </c>
      <c r="O54" s="32">
        <v>149672</v>
      </c>
      <c r="P54" s="32">
        <v>146866</v>
      </c>
      <c r="Q54" s="32">
        <v>174841</v>
      </c>
      <c r="R54" s="32">
        <v>188634</v>
      </c>
      <c r="S54" s="32">
        <v>355484</v>
      </c>
      <c r="T54" s="32">
        <v>347859</v>
      </c>
      <c r="U54" s="32">
        <v>339146</v>
      </c>
      <c r="V54" s="32">
        <v>326153</v>
      </c>
      <c r="W54" s="32">
        <v>167790</v>
      </c>
      <c r="X54" s="32">
        <v>166181</v>
      </c>
      <c r="Y54" s="32">
        <v>195804</v>
      </c>
      <c r="Z54" s="32">
        <v>196259</v>
      </c>
      <c r="AA54" s="32">
        <v>213823</v>
      </c>
      <c r="AB54" s="32">
        <v>221389</v>
      </c>
      <c r="AC54" s="32">
        <v>196259</v>
      </c>
      <c r="AD54" s="32">
        <v>228981</v>
      </c>
      <c r="AE54" s="32">
        <v>225642</v>
      </c>
      <c r="AF54" s="32">
        <v>385186</v>
      </c>
      <c r="AG54" s="32">
        <v>379174</v>
      </c>
      <c r="AH54" s="32">
        <v>371225</v>
      </c>
      <c r="AI54" s="32">
        <v>349835</v>
      </c>
      <c r="AJ54" s="32">
        <v>180991</v>
      </c>
      <c r="AK54" s="32">
        <v>164629</v>
      </c>
    </row>
    <row r="55" spans="1:37" s="27" customFormat="1" x14ac:dyDescent="0.25">
      <c r="A55" s="27" t="s">
        <v>184</v>
      </c>
      <c r="B55" s="26">
        <v>214489</v>
      </c>
      <c r="C55" s="26">
        <v>208316</v>
      </c>
      <c r="D55" s="26">
        <v>244911</v>
      </c>
      <c r="E55" s="26">
        <v>368910</v>
      </c>
      <c r="F55" s="26">
        <v>441996</v>
      </c>
      <c r="G55" s="26">
        <v>408974</v>
      </c>
      <c r="H55" s="26">
        <v>568199</v>
      </c>
      <c r="I55" s="26">
        <v>433693</v>
      </c>
      <c r="J55" s="26">
        <v>432536</v>
      </c>
      <c r="K55" s="26">
        <v>422198</v>
      </c>
      <c r="L55" s="26">
        <v>422561</v>
      </c>
      <c r="M55" s="26">
        <v>393054</v>
      </c>
      <c r="N55" s="26">
        <v>365469</v>
      </c>
      <c r="O55" s="26">
        <v>321347</v>
      </c>
      <c r="P55" s="26">
        <v>338218</v>
      </c>
      <c r="Q55" s="26">
        <v>304417</v>
      </c>
      <c r="R55" s="26">
        <v>300777</v>
      </c>
      <c r="S55" s="26">
        <v>284923</v>
      </c>
      <c r="T55" s="26">
        <v>292948</v>
      </c>
      <c r="U55" s="26">
        <v>287605</v>
      </c>
      <c r="V55" s="26">
        <v>281779</v>
      </c>
      <c r="W55" s="26">
        <v>261300</v>
      </c>
      <c r="X55" s="26">
        <v>272212</v>
      </c>
      <c r="Y55" s="26">
        <v>263644</v>
      </c>
      <c r="Z55" s="26">
        <v>275267</v>
      </c>
      <c r="AA55" s="26">
        <v>260515</v>
      </c>
      <c r="AB55" s="26">
        <v>224082</v>
      </c>
      <c r="AC55" s="26">
        <v>275267</v>
      </c>
      <c r="AD55" s="26">
        <v>134024</v>
      </c>
      <c r="AE55" s="26">
        <v>114825</v>
      </c>
      <c r="AF55" s="26">
        <v>113377</v>
      </c>
      <c r="AG55" s="26">
        <v>181419</v>
      </c>
      <c r="AH55" s="26">
        <v>172457</v>
      </c>
      <c r="AI55" s="26">
        <v>170959</v>
      </c>
      <c r="AJ55" s="26">
        <v>166985</v>
      </c>
      <c r="AK55" s="26">
        <v>100875</v>
      </c>
    </row>
    <row r="56" spans="1:37" x14ac:dyDescent="0.25">
      <c r="A56" t="s">
        <v>185</v>
      </c>
      <c r="B56" s="32">
        <v>37166</v>
      </c>
      <c r="C56" s="32">
        <v>30119</v>
      </c>
      <c r="D56" s="32">
        <v>29549</v>
      </c>
      <c r="E56" s="32">
        <v>8039</v>
      </c>
      <c r="F56" s="32">
        <v>0</v>
      </c>
      <c r="G56" s="32">
        <v>0</v>
      </c>
      <c r="H56" s="32">
        <v>0</v>
      </c>
      <c r="I56" s="32">
        <v>0</v>
      </c>
      <c r="J56" s="32">
        <v>0</v>
      </c>
      <c r="K56" s="32">
        <v>0</v>
      </c>
      <c r="L56" s="32">
        <v>0</v>
      </c>
      <c r="M56" s="32">
        <v>0</v>
      </c>
      <c r="N56" s="32">
        <v>0</v>
      </c>
      <c r="O56" s="32">
        <v>0</v>
      </c>
      <c r="P56" s="32">
        <v>0</v>
      </c>
      <c r="Q56" s="32">
        <v>0</v>
      </c>
      <c r="R56" s="32">
        <v>0</v>
      </c>
      <c r="S56" s="32">
        <v>0</v>
      </c>
      <c r="T56" s="32">
        <v>0</v>
      </c>
      <c r="U56" s="32">
        <v>0</v>
      </c>
      <c r="V56" s="32">
        <v>0</v>
      </c>
      <c r="W56" s="32">
        <v>0</v>
      </c>
      <c r="X56" s="32">
        <v>0</v>
      </c>
      <c r="Y56" s="32">
        <v>0</v>
      </c>
      <c r="Z56" s="32">
        <v>0</v>
      </c>
      <c r="AA56" s="32">
        <v>0</v>
      </c>
      <c r="AB56" s="32">
        <v>0</v>
      </c>
      <c r="AC56" s="32">
        <v>0</v>
      </c>
      <c r="AD56" s="32">
        <v>0</v>
      </c>
      <c r="AE56" s="32">
        <v>0</v>
      </c>
      <c r="AF56" s="32">
        <v>0</v>
      </c>
      <c r="AG56" s="32">
        <v>0</v>
      </c>
      <c r="AH56" s="32">
        <v>0</v>
      </c>
      <c r="AI56" s="32">
        <v>0</v>
      </c>
      <c r="AJ56" s="32">
        <v>0</v>
      </c>
      <c r="AK56" s="32">
        <v>0</v>
      </c>
    </row>
    <row r="57" spans="1:37" s="27" customFormat="1" x14ac:dyDescent="0.25">
      <c r="A57" s="27" t="s">
        <v>186</v>
      </c>
      <c r="B57" s="26">
        <v>59985</v>
      </c>
      <c r="C57" s="26">
        <v>63802</v>
      </c>
      <c r="D57" s="26">
        <v>67619</v>
      </c>
      <c r="E57" s="26">
        <v>65673</v>
      </c>
      <c r="F57" s="26">
        <v>64384</v>
      </c>
      <c r="G57" s="26">
        <v>64608</v>
      </c>
      <c r="H57" s="26">
        <v>64833</v>
      </c>
      <c r="I57" s="26">
        <v>72248</v>
      </c>
      <c r="J57" s="26">
        <v>74411</v>
      </c>
      <c r="K57" s="26">
        <v>78235</v>
      </c>
      <c r="L57" s="26">
        <v>96774</v>
      </c>
      <c r="M57" s="26">
        <v>100497</v>
      </c>
      <c r="N57" s="26">
        <v>108581</v>
      </c>
      <c r="O57" s="26">
        <v>22301</v>
      </c>
      <c r="P57" s="26">
        <v>49052</v>
      </c>
      <c r="Q57" s="26">
        <v>65727</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row>
    <row r="58" spans="1:37" x14ac:dyDescent="0.25">
      <c r="A58" t="s">
        <v>54</v>
      </c>
      <c r="B58" s="32">
        <v>46024</v>
      </c>
      <c r="C58" s="32">
        <v>32384</v>
      </c>
      <c r="D58" s="32">
        <v>20186</v>
      </c>
      <c r="E58" s="32">
        <v>29274</v>
      </c>
      <c r="F58" s="32">
        <v>17448</v>
      </c>
      <c r="G58" s="32">
        <v>4433</v>
      </c>
      <c r="H58" s="32">
        <v>18201</v>
      </c>
      <c r="I58" s="32">
        <v>11347</v>
      </c>
      <c r="J58" s="32">
        <v>25342</v>
      </c>
      <c r="K58" s="32">
        <v>27624</v>
      </c>
      <c r="L58" s="32">
        <v>18218</v>
      </c>
      <c r="M58" s="32">
        <v>27416</v>
      </c>
      <c r="N58" s="32">
        <v>18335</v>
      </c>
      <c r="O58" s="32">
        <v>19202</v>
      </c>
      <c r="P58" s="32">
        <v>12421</v>
      </c>
      <c r="Q58" s="32">
        <v>4717</v>
      </c>
      <c r="R58" s="32">
        <v>9796</v>
      </c>
      <c r="S58" s="32">
        <v>12336</v>
      </c>
      <c r="T58" s="32">
        <v>2096</v>
      </c>
      <c r="U58" s="32">
        <v>21186</v>
      </c>
      <c r="V58" s="32">
        <v>19868</v>
      </c>
      <c r="W58" s="32">
        <v>32944</v>
      </c>
      <c r="X58" s="32">
        <v>27410</v>
      </c>
      <c r="Y58" s="32">
        <v>39392</v>
      </c>
      <c r="Z58" s="32">
        <v>33087</v>
      </c>
      <c r="AA58" s="32">
        <v>35365</v>
      </c>
      <c r="AB58" s="32">
        <v>27299</v>
      </c>
      <c r="AC58" s="32">
        <v>33087</v>
      </c>
      <c r="AD58" s="32">
        <v>27968</v>
      </c>
      <c r="AE58" s="32">
        <v>36220</v>
      </c>
      <c r="AF58" s="32">
        <v>28452</v>
      </c>
      <c r="AG58" s="32">
        <v>36002</v>
      </c>
      <c r="AH58" s="32">
        <v>28317</v>
      </c>
      <c r="AI58" s="32">
        <v>36645</v>
      </c>
      <c r="AJ58" s="32">
        <v>28464</v>
      </c>
      <c r="AK58" s="32">
        <v>34876</v>
      </c>
    </row>
    <row r="59" spans="1:37" s="27" customFormat="1" x14ac:dyDescent="0.25">
      <c r="A59" s="27" t="s">
        <v>187</v>
      </c>
      <c r="B59" s="26">
        <v>115971</v>
      </c>
      <c r="C59" s="26">
        <v>167533</v>
      </c>
      <c r="D59" s="26">
        <v>150732</v>
      </c>
      <c r="E59" s="26">
        <v>123963</v>
      </c>
      <c r="F59" s="26">
        <v>115357</v>
      </c>
      <c r="G59" s="26">
        <v>169180</v>
      </c>
      <c r="H59" s="26">
        <v>148897</v>
      </c>
      <c r="I59" s="26">
        <v>120457</v>
      </c>
      <c r="J59" s="26">
        <v>111315</v>
      </c>
      <c r="K59" s="26">
        <v>156021</v>
      </c>
      <c r="L59" s="26">
        <v>132966</v>
      </c>
      <c r="M59" s="26">
        <v>107906</v>
      </c>
      <c r="N59" s="26">
        <v>99837</v>
      </c>
      <c r="O59" s="26">
        <v>144201</v>
      </c>
      <c r="P59" s="26">
        <v>130727</v>
      </c>
      <c r="Q59" s="26">
        <v>97657</v>
      </c>
      <c r="R59" s="26">
        <v>102606</v>
      </c>
      <c r="S59" s="26">
        <v>151441</v>
      </c>
      <c r="T59" s="26">
        <v>128388</v>
      </c>
      <c r="U59" s="26">
        <v>108609</v>
      </c>
      <c r="V59" s="26">
        <v>98436</v>
      </c>
      <c r="W59" s="26">
        <v>139977</v>
      </c>
      <c r="X59" s="26">
        <v>118479</v>
      </c>
      <c r="Y59" s="26">
        <v>99433</v>
      </c>
      <c r="Z59" s="26">
        <v>92023</v>
      </c>
      <c r="AA59" s="26">
        <v>130044</v>
      </c>
      <c r="AB59" s="26">
        <v>109885</v>
      </c>
      <c r="AC59" s="26">
        <v>92023</v>
      </c>
      <c r="AD59" s="26">
        <v>84653</v>
      </c>
      <c r="AE59" s="26">
        <v>113407</v>
      </c>
      <c r="AF59" s="26">
        <v>101693</v>
      </c>
      <c r="AG59" s="26">
        <v>82692</v>
      </c>
      <c r="AH59" s="26">
        <v>76587</v>
      </c>
      <c r="AI59" s="26">
        <v>109288</v>
      </c>
      <c r="AJ59" s="26">
        <v>92477</v>
      </c>
      <c r="AK59" s="26">
        <v>75056</v>
      </c>
    </row>
    <row r="60" spans="1:37" x14ac:dyDescent="0.25">
      <c r="A60" t="s">
        <v>188</v>
      </c>
      <c r="B60" s="32">
        <v>0</v>
      </c>
      <c r="C60" s="32">
        <v>0</v>
      </c>
      <c r="D60" s="32">
        <v>0</v>
      </c>
      <c r="E60" s="32">
        <v>0</v>
      </c>
      <c r="F60" s="32">
        <v>0</v>
      </c>
      <c r="G60" s="32">
        <v>0</v>
      </c>
      <c r="H60" s="32">
        <v>0</v>
      </c>
      <c r="I60" s="32">
        <v>0</v>
      </c>
      <c r="J60" s="32">
        <v>0</v>
      </c>
      <c r="K60" s="32">
        <v>0</v>
      </c>
      <c r="L60" s="32">
        <v>0</v>
      </c>
      <c r="M60" s="32">
        <v>0</v>
      </c>
      <c r="N60" s="32">
        <v>0</v>
      </c>
      <c r="O60" s="32">
        <v>0</v>
      </c>
      <c r="P60" s="32">
        <v>0</v>
      </c>
      <c r="Q60" s="32">
        <v>0</v>
      </c>
      <c r="R60" s="32">
        <v>0</v>
      </c>
      <c r="S60" s="32">
        <v>0</v>
      </c>
      <c r="T60" s="32">
        <v>0</v>
      </c>
      <c r="U60" s="32">
        <v>0</v>
      </c>
      <c r="V60" s="32">
        <v>0</v>
      </c>
      <c r="W60" s="32">
        <v>0</v>
      </c>
      <c r="X60" s="32">
        <v>0</v>
      </c>
      <c r="Y60" s="32">
        <v>0</v>
      </c>
      <c r="Z60" s="32">
        <v>379</v>
      </c>
      <c r="AA60" s="32">
        <v>0</v>
      </c>
      <c r="AB60" s="32">
        <v>0</v>
      </c>
      <c r="AC60" s="32">
        <v>0</v>
      </c>
      <c r="AD60" s="32">
        <v>0</v>
      </c>
      <c r="AE60" s="32">
        <v>0</v>
      </c>
      <c r="AF60" s="32">
        <v>0</v>
      </c>
      <c r="AG60" s="32">
        <v>0</v>
      </c>
      <c r="AH60" s="32">
        <v>0</v>
      </c>
      <c r="AI60" s="32">
        <v>0</v>
      </c>
      <c r="AJ60" s="32">
        <v>0</v>
      </c>
      <c r="AK60" s="32">
        <v>0</v>
      </c>
    </row>
    <row r="61" spans="1:37" s="27" customFormat="1" x14ac:dyDescent="0.25">
      <c r="A61" s="27" t="s">
        <v>189</v>
      </c>
      <c r="B61" s="26">
        <v>14289</v>
      </c>
      <c r="C61" s="26">
        <v>33905</v>
      </c>
      <c r="D61" s="26">
        <v>53491</v>
      </c>
      <c r="E61" s="26">
        <v>72510</v>
      </c>
      <c r="F61" s="26">
        <v>77966</v>
      </c>
      <c r="G61" s="26">
        <v>73976</v>
      </c>
      <c r="H61" s="26">
        <v>72882</v>
      </c>
      <c r="I61" s="26">
        <v>71789</v>
      </c>
      <c r="J61" s="26">
        <v>70696</v>
      </c>
      <c r="K61" s="26">
        <v>67615</v>
      </c>
      <c r="L61" s="26">
        <v>66553</v>
      </c>
      <c r="M61" s="26">
        <v>65491</v>
      </c>
      <c r="N61" s="26">
        <v>64429</v>
      </c>
      <c r="O61" s="26">
        <v>59455</v>
      </c>
      <c r="P61" s="26">
        <v>58458</v>
      </c>
      <c r="Q61" s="26">
        <v>57462</v>
      </c>
      <c r="R61" s="26">
        <v>56465</v>
      </c>
      <c r="S61" s="26">
        <v>50103</v>
      </c>
      <c r="T61" s="26">
        <v>49203</v>
      </c>
      <c r="U61" s="26">
        <v>48303</v>
      </c>
      <c r="V61" s="26">
        <v>47403</v>
      </c>
      <c r="W61" s="26">
        <v>43681</v>
      </c>
      <c r="X61" s="26">
        <v>42835</v>
      </c>
      <c r="Y61" s="26">
        <v>41990</v>
      </c>
      <c r="Z61" s="26">
        <v>41144</v>
      </c>
      <c r="AA61" s="26">
        <v>38072</v>
      </c>
      <c r="AB61" s="26">
        <v>37273</v>
      </c>
      <c r="AC61" s="26">
        <v>41144</v>
      </c>
      <c r="AD61" s="26">
        <v>35676</v>
      </c>
      <c r="AE61" s="26">
        <v>32971</v>
      </c>
      <c r="AF61" s="26">
        <v>35727</v>
      </c>
      <c r="AG61" s="26">
        <v>38483</v>
      </c>
      <c r="AH61" s="26">
        <v>41239</v>
      </c>
      <c r="AI61" s="26">
        <v>42150</v>
      </c>
      <c r="AJ61" s="26">
        <v>41442</v>
      </c>
      <c r="AK61" s="26">
        <v>40733</v>
      </c>
    </row>
    <row r="62" spans="1:37" x14ac:dyDescent="0.25">
      <c r="A62" t="s">
        <v>190</v>
      </c>
      <c r="B62" s="32">
        <v>0</v>
      </c>
      <c r="C62" s="32">
        <v>0</v>
      </c>
      <c r="D62" s="32">
        <v>0</v>
      </c>
      <c r="E62" s="32">
        <v>0</v>
      </c>
      <c r="F62" s="32">
        <v>0</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10748</v>
      </c>
      <c r="AG62" s="32">
        <v>0</v>
      </c>
      <c r="AH62" s="32">
        <v>0</v>
      </c>
      <c r="AI62" s="32">
        <v>0</v>
      </c>
      <c r="AJ62" s="32">
        <v>0</v>
      </c>
      <c r="AK62" s="32">
        <v>0</v>
      </c>
    </row>
    <row r="63" spans="1:37" s="27" customFormat="1" x14ac:dyDescent="0.25">
      <c r="A63" s="27" t="s">
        <v>156</v>
      </c>
      <c r="B63" s="26">
        <v>3326</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6547</v>
      </c>
      <c r="AA63" s="26">
        <v>13112</v>
      </c>
      <c r="AB63" s="26">
        <v>32956</v>
      </c>
      <c r="AC63" s="26">
        <v>6547</v>
      </c>
      <c r="AD63" s="26">
        <v>31851</v>
      </c>
      <c r="AE63" s="26">
        <v>37554</v>
      </c>
      <c r="AF63" s="26">
        <v>37792</v>
      </c>
      <c r="AG63" s="26">
        <v>3421</v>
      </c>
      <c r="AH63" s="26">
        <v>0</v>
      </c>
      <c r="AI63" s="26">
        <v>0</v>
      </c>
      <c r="AJ63" s="26">
        <v>0</v>
      </c>
      <c r="AK63" s="26">
        <v>0</v>
      </c>
    </row>
    <row r="64" spans="1:37" x14ac:dyDescent="0.25">
      <c r="A64" t="s">
        <v>191</v>
      </c>
      <c r="B64" s="32">
        <v>42170</v>
      </c>
      <c r="C64" s="32">
        <v>34348</v>
      </c>
      <c r="D64" s="32">
        <v>33617</v>
      </c>
      <c r="E64" s="32">
        <v>32880</v>
      </c>
      <c r="F64" s="32">
        <v>39346</v>
      </c>
      <c r="G64" s="32">
        <v>32015</v>
      </c>
      <c r="H64" s="32">
        <v>30618</v>
      </c>
      <c r="I64" s="32">
        <v>30300</v>
      </c>
      <c r="J64" s="32">
        <v>36088</v>
      </c>
      <c r="K64" s="32">
        <v>29162</v>
      </c>
      <c r="L64" s="32">
        <v>28410</v>
      </c>
      <c r="M64" s="32">
        <v>27911</v>
      </c>
      <c r="N64" s="32">
        <v>33127</v>
      </c>
      <c r="O64" s="32">
        <v>27138</v>
      </c>
      <c r="P64" s="32">
        <v>26422</v>
      </c>
      <c r="Q64" s="32">
        <v>25358</v>
      </c>
      <c r="R64" s="32">
        <v>31424</v>
      </c>
      <c r="S64" s="32">
        <v>25036</v>
      </c>
      <c r="T64" s="32">
        <v>24181</v>
      </c>
      <c r="U64" s="32">
        <v>23630</v>
      </c>
      <c r="V64" s="32">
        <v>28730</v>
      </c>
      <c r="W64" s="32">
        <v>23697</v>
      </c>
      <c r="X64" s="32">
        <v>21806</v>
      </c>
      <c r="Y64" s="32">
        <v>21430</v>
      </c>
      <c r="Z64" s="32">
        <v>26409</v>
      </c>
      <c r="AA64" s="32">
        <v>20619</v>
      </c>
      <c r="AB64" s="32">
        <v>20083</v>
      </c>
      <c r="AC64" s="32">
        <v>26409</v>
      </c>
      <c r="AD64" s="32">
        <v>24602</v>
      </c>
      <c r="AE64" s="32">
        <v>12893</v>
      </c>
      <c r="AF64" s="32">
        <v>18377</v>
      </c>
      <c r="AG64" s="32">
        <v>18100</v>
      </c>
      <c r="AH64" s="32">
        <v>12119</v>
      </c>
      <c r="AI64" s="32">
        <v>17968</v>
      </c>
      <c r="AJ64" s="32">
        <v>17425</v>
      </c>
      <c r="AK64" s="32">
        <v>11526</v>
      </c>
    </row>
    <row r="65" spans="1:37" s="27" customFormat="1" x14ac:dyDescent="0.25">
      <c r="A65" s="27" t="s">
        <v>192</v>
      </c>
      <c r="B65" s="26">
        <v>80719</v>
      </c>
      <c r="C65" s="26">
        <v>71887</v>
      </c>
      <c r="D65" s="26">
        <v>98175</v>
      </c>
      <c r="E65" s="26">
        <v>143799</v>
      </c>
      <c r="F65" s="26">
        <v>93397</v>
      </c>
      <c r="G65" s="26">
        <v>78378</v>
      </c>
      <c r="H65" s="26">
        <v>48818</v>
      </c>
      <c r="I65" s="26">
        <v>116611</v>
      </c>
      <c r="J65" s="26">
        <v>43748</v>
      </c>
      <c r="K65" s="26">
        <v>55557</v>
      </c>
      <c r="L65" s="26">
        <v>54098</v>
      </c>
      <c r="M65" s="26">
        <v>66539</v>
      </c>
      <c r="N65" s="26">
        <v>65406</v>
      </c>
      <c r="O65" s="26">
        <v>79572</v>
      </c>
      <c r="P65" s="26">
        <v>51352</v>
      </c>
      <c r="Q65" s="26">
        <v>32309</v>
      </c>
      <c r="R65" s="26">
        <v>7590</v>
      </c>
      <c r="S65" s="26">
        <v>7804</v>
      </c>
      <c r="T65" s="26">
        <v>6632</v>
      </c>
      <c r="U65" s="26">
        <v>5574</v>
      </c>
      <c r="V65" s="26">
        <v>2516</v>
      </c>
      <c r="W65" s="26">
        <v>32809</v>
      </c>
      <c r="X65" s="26">
        <v>33431</v>
      </c>
      <c r="Y65" s="26">
        <v>66391</v>
      </c>
      <c r="Z65" s="26">
        <v>31646</v>
      </c>
      <c r="AA65" s="26">
        <v>31093</v>
      </c>
      <c r="AB65" s="26">
        <v>36423</v>
      </c>
      <c r="AC65" s="26">
        <v>31646</v>
      </c>
      <c r="AD65" s="26">
        <v>46469</v>
      </c>
      <c r="AE65" s="26">
        <v>36843</v>
      </c>
      <c r="AF65" s="26">
        <v>36118</v>
      </c>
      <c r="AG65" s="26">
        <v>64676</v>
      </c>
      <c r="AH65" s="26">
        <v>26921</v>
      </c>
      <c r="AI65" s="26">
        <v>39595</v>
      </c>
      <c r="AJ65" s="26">
        <v>41373</v>
      </c>
      <c r="AK65" s="26">
        <v>103180</v>
      </c>
    </row>
    <row r="66" spans="1:37" x14ac:dyDescent="0.25">
      <c r="A66" t="s">
        <v>107</v>
      </c>
      <c r="B66" s="32">
        <v>0</v>
      </c>
      <c r="C66" s="32">
        <v>0</v>
      </c>
      <c r="D66" s="32">
        <v>0</v>
      </c>
      <c r="E66" s="32">
        <v>0</v>
      </c>
      <c r="F66" s="32">
        <v>0</v>
      </c>
      <c r="G66" s="32">
        <v>0</v>
      </c>
      <c r="H66" s="32">
        <v>0</v>
      </c>
      <c r="I66" s="32">
        <v>0</v>
      </c>
      <c r="J66" s="32">
        <v>0</v>
      </c>
      <c r="K66" s="32">
        <v>0</v>
      </c>
      <c r="L66" s="32">
        <v>0</v>
      </c>
      <c r="M66" s="32">
        <v>0</v>
      </c>
      <c r="N66" s="32">
        <v>0</v>
      </c>
      <c r="O66" s="32">
        <v>0</v>
      </c>
      <c r="P66" s="32">
        <v>0</v>
      </c>
      <c r="Q66" s="32">
        <v>0</v>
      </c>
      <c r="R66" s="32">
        <v>0</v>
      </c>
      <c r="S66" s="32">
        <v>0</v>
      </c>
      <c r="T66" s="32">
        <v>0</v>
      </c>
      <c r="U66" s="32">
        <v>0</v>
      </c>
      <c r="V66" s="32">
        <v>6930</v>
      </c>
      <c r="W66" s="32">
        <v>4004</v>
      </c>
      <c r="X66" s="32">
        <v>16428</v>
      </c>
      <c r="Y66" s="32">
        <v>5958</v>
      </c>
      <c r="Z66" s="32">
        <v>10832</v>
      </c>
      <c r="AA66" s="32">
        <v>7533</v>
      </c>
      <c r="AB66" s="32">
        <v>4949</v>
      </c>
      <c r="AC66" s="32">
        <v>10832</v>
      </c>
      <c r="AD66" s="32">
        <v>6618</v>
      </c>
      <c r="AE66" s="32">
        <v>6561</v>
      </c>
      <c r="AF66" s="32">
        <v>10926</v>
      </c>
      <c r="AG66" s="32">
        <v>17996</v>
      </c>
      <c r="AH66" s="32">
        <v>24670</v>
      </c>
      <c r="AI66" s="32">
        <v>28935</v>
      </c>
      <c r="AJ66" s="32">
        <v>27846</v>
      </c>
      <c r="AK66" s="32">
        <v>27313</v>
      </c>
    </row>
    <row r="67" spans="1:37" s="27" customFormat="1" x14ac:dyDescent="0.25">
      <c r="A67" s="27" t="s">
        <v>193</v>
      </c>
      <c r="B67" s="26">
        <v>72640</v>
      </c>
      <c r="C67" s="26">
        <v>59703</v>
      </c>
      <c r="D67" s="26">
        <v>36311</v>
      </c>
      <c r="E67" s="26">
        <v>19765</v>
      </c>
      <c r="F67" s="26">
        <v>26255</v>
      </c>
      <c r="G67" s="26">
        <v>21180</v>
      </c>
      <c r="H67" s="26">
        <v>25976</v>
      </c>
      <c r="I67" s="26">
        <v>27122</v>
      </c>
      <c r="J67" s="26">
        <v>27580</v>
      </c>
      <c r="K67" s="26">
        <v>27649</v>
      </c>
      <c r="L67" s="26">
        <v>44075</v>
      </c>
      <c r="M67" s="26">
        <v>28636</v>
      </c>
      <c r="N67" s="26">
        <v>15507</v>
      </c>
      <c r="O67" s="26">
        <v>32466</v>
      </c>
      <c r="P67" s="26">
        <v>30668</v>
      </c>
      <c r="Q67" s="26">
        <v>53068</v>
      </c>
      <c r="R67" s="26">
        <v>165822</v>
      </c>
      <c r="S67" s="26">
        <v>27210</v>
      </c>
      <c r="T67" s="26">
        <v>46835</v>
      </c>
      <c r="U67" s="26">
        <v>30818</v>
      </c>
      <c r="V67" s="26">
        <v>29444</v>
      </c>
      <c r="W67" s="26">
        <v>28183</v>
      </c>
      <c r="X67" s="26">
        <v>35959</v>
      </c>
      <c r="Y67" s="26">
        <v>18921</v>
      </c>
      <c r="Z67" s="26">
        <v>12317</v>
      </c>
      <c r="AA67" s="26">
        <v>12442</v>
      </c>
      <c r="AB67" s="26">
        <v>20948</v>
      </c>
      <c r="AC67" s="26">
        <v>12317</v>
      </c>
      <c r="AD67" s="26">
        <v>13652</v>
      </c>
      <c r="AE67" s="26">
        <v>49129</v>
      </c>
      <c r="AF67" s="26">
        <v>46997</v>
      </c>
      <c r="AG67" s="26">
        <v>45566</v>
      </c>
      <c r="AH67" s="26">
        <v>56558</v>
      </c>
      <c r="AI67" s="26">
        <v>22312</v>
      </c>
      <c r="AJ67" s="26">
        <v>33737</v>
      </c>
      <c r="AK67" s="26">
        <v>25914</v>
      </c>
    </row>
    <row r="68" spans="1:37" s="7" customFormat="1" x14ac:dyDescent="0.25">
      <c r="B68" s="133"/>
      <c r="C68" s="133"/>
      <c r="D68" s="13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row>
    <row r="69" spans="1:37" s="41" customFormat="1" ht="15.75" x14ac:dyDescent="0.25">
      <c r="A69" s="37" t="s">
        <v>194</v>
      </c>
      <c r="B69" s="127">
        <f>SUM(B52:B67)</f>
        <v>1110250</v>
      </c>
      <c r="C69" s="127">
        <f>SUM(C52:C68)</f>
        <v>1157651</v>
      </c>
      <c r="D69" s="127">
        <v>1163810</v>
      </c>
      <c r="E69" s="40">
        <v>1298574</v>
      </c>
      <c r="F69" s="40">
        <v>1328583</v>
      </c>
      <c r="G69" s="40">
        <v>1319236</v>
      </c>
      <c r="H69" s="40">
        <v>1401729</v>
      </c>
      <c r="I69" s="40">
        <v>1287437</v>
      </c>
      <c r="J69" s="40">
        <v>1246970</v>
      </c>
      <c r="K69" s="40">
        <v>1286051</v>
      </c>
      <c r="L69" s="40">
        <v>1214945</v>
      </c>
      <c r="M69" s="40">
        <v>1178973</v>
      </c>
      <c r="N69" s="40">
        <v>1124297</v>
      </c>
      <c r="O69" s="40">
        <v>1052951</v>
      </c>
      <c r="P69" s="40">
        <v>1010390</v>
      </c>
      <c r="Q69" s="40">
        <v>989291</v>
      </c>
      <c r="R69" s="40">
        <v>1078486</v>
      </c>
      <c r="S69" s="40">
        <v>1101856</v>
      </c>
      <c r="T69" s="40">
        <v>1068109</v>
      </c>
      <c r="U69" s="40">
        <v>1001875</v>
      </c>
      <c r="V69" s="40">
        <v>1005981</v>
      </c>
      <c r="W69" s="40">
        <v>933960</v>
      </c>
      <c r="X69" s="40">
        <v>938786</v>
      </c>
      <c r="Y69" s="40">
        <v>941789</v>
      </c>
      <c r="Z69" s="40">
        <v>914633</v>
      </c>
      <c r="AA69" s="40">
        <v>984961</v>
      </c>
      <c r="AB69" s="40">
        <v>964473</v>
      </c>
      <c r="AC69" s="40">
        <v>914633</v>
      </c>
      <c r="AD69" s="40">
        <v>839184</v>
      </c>
      <c r="AE69" s="40">
        <v>864218</v>
      </c>
      <c r="AF69" s="40">
        <v>1013659</v>
      </c>
      <c r="AG69" s="40">
        <v>1050518</v>
      </c>
      <c r="AH69" s="40">
        <v>967962</v>
      </c>
      <c r="AI69" s="40">
        <v>1001385</v>
      </c>
      <c r="AJ69" s="40">
        <v>792619</v>
      </c>
      <c r="AK69" s="40">
        <v>747509</v>
      </c>
    </row>
    <row r="70" spans="1:37" s="93" customFormat="1" ht="15.75" x14ac:dyDescent="0.25">
      <c r="A70" s="90"/>
      <c r="B70" s="90"/>
      <c r="C70" s="90"/>
      <c r="D70" s="128"/>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row>
    <row r="71" spans="1:37" s="41" customFormat="1" ht="15.75" x14ac:dyDescent="0.25">
      <c r="A71" s="37" t="s">
        <v>160</v>
      </c>
      <c r="B71" s="37"/>
      <c r="C71" s="37"/>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row>
    <row r="72" spans="1:37" s="93" customFormat="1" ht="15.75" x14ac:dyDescent="0.25">
      <c r="A72" s="90"/>
      <c r="B72" s="90"/>
      <c r="C72" s="90"/>
      <c r="D72" s="128"/>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row>
    <row r="73" spans="1:37" x14ac:dyDescent="0.25">
      <c r="A73" s="28" t="s">
        <v>195</v>
      </c>
      <c r="D73" s="125"/>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row>
    <row r="74" spans="1:37" s="27" customFormat="1" x14ac:dyDescent="0.25">
      <c r="A74" s="121" t="s">
        <v>183</v>
      </c>
      <c r="B74" s="26">
        <v>1110936</v>
      </c>
      <c r="C74" s="26">
        <v>1157191</v>
      </c>
      <c r="D74" s="26">
        <v>1159346</v>
      </c>
      <c r="E74" s="26">
        <v>1201588</v>
      </c>
      <c r="F74" s="26">
        <v>1224441</v>
      </c>
      <c r="G74" s="26">
        <v>1275586</v>
      </c>
      <c r="H74" s="26">
        <v>1264631</v>
      </c>
      <c r="I74" s="26">
        <v>1235749</v>
      </c>
      <c r="J74" s="26">
        <v>1241502</v>
      </c>
      <c r="K74" s="26">
        <v>1244946</v>
      </c>
      <c r="L74" s="26">
        <v>1245974</v>
      </c>
      <c r="M74" s="26">
        <v>1240845</v>
      </c>
      <c r="N74" s="26">
        <v>1252992</v>
      </c>
      <c r="O74" s="26">
        <v>1281490</v>
      </c>
      <c r="P74" s="26">
        <v>1269521</v>
      </c>
      <c r="Q74" s="26">
        <v>1313466</v>
      </c>
      <c r="R74" s="26">
        <v>1338238</v>
      </c>
      <c r="S74" s="26">
        <v>1371265</v>
      </c>
      <c r="T74" s="26">
        <v>1286639</v>
      </c>
      <c r="U74" s="26">
        <v>1324578</v>
      </c>
      <c r="V74" s="26">
        <v>1263636</v>
      </c>
      <c r="W74" s="26">
        <v>1167913</v>
      </c>
      <c r="X74" s="26">
        <v>1141900</v>
      </c>
      <c r="Y74" s="26">
        <v>1222292</v>
      </c>
      <c r="Z74" s="26">
        <v>1192469</v>
      </c>
      <c r="AA74" s="26">
        <v>1170209</v>
      </c>
      <c r="AB74" s="26">
        <v>1163983</v>
      </c>
      <c r="AC74" s="26">
        <v>1192469</v>
      </c>
      <c r="AD74" s="26">
        <v>1152892</v>
      </c>
      <c r="AE74" s="26">
        <v>1178101</v>
      </c>
      <c r="AF74" s="26">
        <v>1203966</v>
      </c>
      <c r="AG74" s="26">
        <v>1222341</v>
      </c>
      <c r="AH74" s="26">
        <v>1248370</v>
      </c>
      <c r="AI74" s="26">
        <v>1237765</v>
      </c>
      <c r="AJ74" s="26">
        <v>1247172</v>
      </c>
      <c r="AK74" s="26">
        <v>1174792</v>
      </c>
    </row>
    <row r="75" spans="1:37" x14ac:dyDescent="0.25">
      <c r="A75" s="122" t="s">
        <v>184</v>
      </c>
      <c r="B75" s="32">
        <v>1814362</v>
      </c>
      <c r="C75" s="32">
        <v>1825941</v>
      </c>
      <c r="D75" s="32">
        <v>1888707</v>
      </c>
      <c r="E75" s="32">
        <v>1684148</v>
      </c>
      <c r="F75" s="32">
        <v>1701895</v>
      </c>
      <c r="G75" s="32">
        <v>1629627</v>
      </c>
      <c r="H75" s="32">
        <v>1216592</v>
      </c>
      <c r="I75" s="32">
        <v>1434046</v>
      </c>
      <c r="J75" s="32">
        <v>1296305</v>
      </c>
      <c r="K75" s="32">
        <v>1354038</v>
      </c>
      <c r="L75" s="32">
        <v>1456424</v>
      </c>
      <c r="M75" s="32">
        <v>1543417</v>
      </c>
      <c r="N75" s="32">
        <v>1665533</v>
      </c>
      <c r="O75" s="32">
        <v>1722439</v>
      </c>
      <c r="P75" s="32">
        <v>1664889</v>
      </c>
      <c r="Q75" s="32">
        <v>1716370</v>
      </c>
      <c r="R75" s="32">
        <v>1762265</v>
      </c>
      <c r="S75" s="32">
        <v>1727546</v>
      </c>
      <c r="T75" s="32">
        <v>1462927</v>
      </c>
      <c r="U75" s="32">
        <v>1480088</v>
      </c>
      <c r="V75" s="32">
        <v>1563261</v>
      </c>
      <c r="W75" s="32">
        <v>1563866</v>
      </c>
      <c r="X75" s="32">
        <v>1640333</v>
      </c>
      <c r="Y75" s="32">
        <v>1410230</v>
      </c>
      <c r="Z75" s="32">
        <v>1492272</v>
      </c>
      <c r="AA75" s="32">
        <v>1380391</v>
      </c>
      <c r="AB75" s="32">
        <v>1460932</v>
      </c>
      <c r="AC75" s="32">
        <v>1492272</v>
      </c>
      <c r="AD75" s="32">
        <v>1543481</v>
      </c>
      <c r="AE75" s="32">
        <v>1498027</v>
      </c>
      <c r="AF75" s="32">
        <v>1343309</v>
      </c>
      <c r="AG75" s="32">
        <v>1428804</v>
      </c>
      <c r="AH75" s="32">
        <v>1017907</v>
      </c>
      <c r="AI75" s="32">
        <v>678626</v>
      </c>
      <c r="AJ75" s="32">
        <v>657672</v>
      </c>
      <c r="AK75" s="32">
        <v>707710</v>
      </c>
    </row>
    <row r="76" spans="1:37" s="27" customFormat="1" x14ac:dyDescent="0.25">
      <c r="A76" s="121" t="s">
        <v>185</v>
      </c>
      <c r="B76" s="26">
        <v>21106</v>
      </c>
      <c r="C76" s="26">
        <v>24176</v>
      </c>
      <c r="D76" s="26">
        <v>27192</v>
      </c>
      <c r="E76" s="26">
        <v>28892</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row>
    <row r="77" spans="1:37" x14ac:dyDescent="0.25">
      <c r="A77" s="122" t="s">
        <v>196</v>
      </c>
      <c r="B77" s="32">
        <v>297434</v>
      </c>
      <c r="C77" s="32">
        <v>308493</v>
      </c>
      <c r="D77" s="32">
        <v>319552</v>
      </c>
      <c r="E77" s="32">
        <v>336374</v>
      </c>
      <c r="F77" s="32">
        <v>350487</v>
      </c>
      <c r="G77" s="32">
        <v>363165</v>
      </c>
      <c r="H77" s="32">
        <v>374257</v>
      </c>
      <c r="I77" s="32">
        <v>381736</v>
      </c>
      <c r="J77" s="32">
        <v>392217</v>
      </c>
      <c r="K77" s="32">
        <v>404369</v>
      </c>
      <c r="L77" s="32">
        <v>401806</v>
      </c>
      <c r="M77" s="32">
        <v>423724</v>
      </c>
      <c r="N77" s="32">
        <v>441563</v>
      </c>
      <c r="O77" s="32">
        <v>563642</v>
      </c>
      <c r="P77" s="32">
        <v>563381</v>
      </c>
      <c r="Q77" s="32">
        <v>561141</v>
      </c>
      <c r="R77" s="32">
        <v>643795</v>
      </c>
      <c r="S77" s="32">
        <v>530286</v>
      </c>
      <c r="T77" s="32">
        <v>481572</v>
      </c>
      <c r="U77" s="32">
        <v>368902</v>
      </c>
      <c r="V77" s="32">
        <v>279885</v>
      </c>
      <c r="W77" s="32">
        <v>163877</v>
      </c>
      <c r="X77" s="32">
        <v>0</v>
      </c>
      <c r="Y77" s="32">
        <v>0</v>
      </c>
      <c r="Z77" s="32">
        <v>0</v>
      </c>
      <c r="AA77" s="32">
        <v>0</v>
      </c>
      <c r="AB77" s="32">
        <v>0</v>
      </c>
      <c r="AC77" s="32">
        <v>0</v>
      </c>
      <c r="AD77" s="32">
        <v>0</v>
      </c>
      <c r="AE77" s="32">
        <v>0</v>
      </c>
      <c r="AF77" s="32">
        <v>0</v>
      </c>
      <c r="AG77" s="32">
        <v>0</v>
      </c>
      <c r="AH77" s="32">
        <v>0</v>
      </c>
      <c r="AI77" s="32">
        <v>0</v>
      </c>
      <c r="AJ77" s="32">
        <v>0</v>
      </c>
      <c r="AK77" s="32">
        <v>0</v>
      </c>
    </row>
    <row r="78" spans="1:37" s="27" customFormat="1" x14ac:dyDescent="0.25">
      <c r="A78" s="121" t="s">
        <v>197</v>
      </c>
      <c r="B78" s="26">
        <v>192448</v>
      </c>
      <c r="C78" s="26">
        <v>186243</v>
      </c>
      <c r="D78" s="26">
        <v>171973</v>
      </c>
      <c r="E78" s="26">
        <v>133190</v>
      </c>
      <c r="F78" s="26">
        <v>130010</v>
      </c>
      <c r="G78" s="26">
        <v>132277</v>
      </c>
      <c r="H78" s="26">
        <v>129804</v>
      </c>
      <c r="I78" s="26">
        <v>124346</v>
      </c>
      <c r="J78" s="26">
        <v>134305</v>
      </c>
      <c r="K78" s="26">
        <v>146093</v>
      </c>
      <c r="L78" s="26">
        <v>158972</v>
      </c>
      <c r="M78" s="26">
        <v>177400</v>
      </c>
      <c r="N78" s="26">
        <v>185339</v>
      </c>
      <c r="O78" s="26">
        <v>151989</v>
      </c>
      <c r="P78" s="26">
        <v>116702</v>
      </c>
      <c r="Q78" s="26">
        <v>98800</v>
      </c>
      <c r="R78" s="26">
        <v>96846</v>
      </c>
      <c r="S78" s="26">
        <v>98957</v>
      </c>
      <c r="T78" s="26">
        <v>130426</v>
      </c>
      <c r="U78" s="26">
        <v>124630</v>
      </c>
      <c r="V78" s="26">
        <v>113758</v>
      </c>
      <c r="W78" s="26">
        <v>90484</v>
      </c>
      <c r="X78" s="26">
        <v>90685</v>
      </c>
      <c r="Y78" s="26">
        <v>83374</v>
      </c>
      <c r="Z78" s="26">
        <v>76474</v>
      </c>
      <c r="AA78" s="26">
        <v>78047</v>
      </c>
      <c r="AB78" s="26">
        <v>76867</v>
      </c>
      <c r="AC78" s="26">
        <v>76474</v>
      </c>
      <c r="AD78" s="26">
        <v>63932</v>
      </c>
      <c r="AE78" s="26">
        <v>51333</v>
      </c>
      <c r="AF78" s="26">
        <v>49379</v>
      </c>
      <c r="AG78" s="26">
        <v>58356</v>
      </c>
      <c r="AH78" s="26">
        <v>43956</v>
      </c>
      <c r="AI78" s="26">
        <v>39873</v>
      </c>
      <c r="AJ78" s="26">
        <v>38306</v>
      </c>
      <c r="AK78" s="26">
        <v>31955</v>
      </c>
    </row>
    <row r="79" spans="1:37" x14ac:dyDescent="0.25">
      <c r="A79" s="122" t="s">
        <v>189</v>
      </c>
      <c r="B79" s="32">
        <v>0</v>
      </c>
      <c r="C79" s="32">
        <v>0</v>
      </c>
      <c r="D79" s="32">
        <v>0</v>
      </c>
      <c r="E79" s="32">
        <v>0</v>
      </c>
      <c r="F79" s="32">
        <v>12994</v>
      </c>
      <c r="G79" s="32">
        <v>30823</v>
      </c>
      <c r="H79" s="32">
        <v>48588</v>
      </c>
      <c r="I79" s="32">
        <v>65807</v>
      </c>
      <c r="J79" s="32">
        <v>82478</v>
      </c>
      <c r="K79" s="32">
        <v>95788</v>
      </c>
      <c r="L79" s="32">
        <v>110921</v>
      </c>
      <c r="M79" s="32">
        <v>125524</v>
      </c>
      <c r="N79" s="32">
        <v>139595</v>
      </c>
      <c r="O79" s="32">
        <v>143682</v>
      </c>
      <c r="P79" s="32">
        <v>155888</v>
      </c>
      <c r="Q79" s="32">
        <v>167597</v>
      </c>
      <c r="R79" s="32">
        <v>178807</v>
      </c>
      <c r="S79" s="32">
        <v>171184</v>
      </c>
      <c r="T79" s="32">
        <v>180410</v>
      </c>
      <c r="U79" s="32">
        <v>189185</v>
      </c>
      <c r="V79" s="32">
        <v>197511</v>
      </c>
      <c r="W79" s="32">
        <v>192924</v>
      </c>
      <c r="X79" s="32">
        <v>199898</v>
      </c>
      <c r="Y79" s="32">
        <v>206450</v>
      </c>
      <c r="Z79" s="32">
        <v>212580</v>
      </c>
      <c r="AA79" s="32">
        <v>206222</v>
      </c>
      <c r="AB79" s="32">
        <v>211214</v>
      </c>
      <c r="AC79" s="32">
        <v>212580</v>
      </c>
      <c r="AD79" s="32">
        <v>220000</v>
      </c>
      <c r="AE79" s="32">
        <v>211566</v>
      </c>
      <c r="AF79" s="32">
        <v>214775</v>
      </c>
      <c r="AG79" s="32">
        <v>217606</v>
      </c>
      <c r="AH79" s="32">
        <v>220060</v>
      </c>
      <c r="AI79" s="32">
        <v>208462</v>
      </c>
      <c r="AJ79" s="32">
        <v>213567</v>
      </c>
      <c r="AK79" s="32">
        <v>218318</v>
      </c>
    </row>
    <row r="80" spans="1:37" s="27" customFormat="1" x14ac:dyDescent="0.25">
      <c r="A80" s="121" t="s">
        <v>198</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0.5</v>
      </c>
      <c r="X80" s="26">
        <v>0</v>
      </c>
      <c r="Y80" s="26">
        <v>0</v>
      </c>
      <c r="Z80" s="26">
        <v>0</v>
      </c>
      <c r="AA80" s="26">
        <v>16456</v>
      </c>
      <c r="AB80" s="26">
        <v>16456</v>
      </c>
      <c r="AC80" s="26">
        <v>0</v>
      </c>
      <c r="AD80" s="26">
        <v>16456</v>
      </c>
      <c r="AE80" s="26">
        <v>27328</v>
      </c>
      <c r="AF80" s="26">
        <v>16456</v>
      </c>
      <c r="AG80" s="26">
        <v>27064</v>
      </c>
      <c r="AH80" s="26">
        <v>44619</v>
      </c>
      <c r="AI80" s="26">
        <v>44189</v>
      </c>
      <c r="AJ80" s="26">
        <v>43709</v>
      </c>
      <c r="AK80" s="26">
        <v>43269</v>
      </c>
    </row>
    <row r="81" spans="1:37" x14ac:dyDescent="0.25">
      <c r="A81" s="122" t="s">
        <v>199</v>
      </c>
      <c r="B81" s="32">
        <v>0</v>
      </c>
      <c r="C81" s="32">
        <v>0</v>
      </c>
      <c r="D81" s="32">
        <v>0</v>
      </c>
      <c r="E81" s="32">
        <v>0</v>
      </c>
      <c r="F81" s="32">
        <v>0</v>
      </c>
      <c r="G81" s="32">
        <v>0</v>
      </c>
      <c r="H81" s="32">
        <v>0</v>
      </c>
      <c r="I81" s="32">
        <v>0</v>
      </c>
      <c r="J81" s="32">
        <v>0</v>
      </c>
      <c r="K81" s="32">
        <v>0</v>
      </c>
      <c r="L81" s="32">
        <v>0</v>
      </c>
      <c r="M81" s="32">
        <v>0</v>
      </c>
      <c r="N81" s="32">
        <v>0</v>
      </c>
      <c r="O81" s="32">
        <v>0</v>
      </c>
      <c r="P81" s="32">
        <v>0</v>
      </c>
      <c r="Q81" s="32">
        <v>0</v>
      </c>
      <c r="R81" s="32">
        <v>0</v>
      </c>
      <c r="S81" s="32">
        <v>0</v>
      </c>
      <c r="T81" s="32">
        <v>0</v>
      </c>
      <c r="U81" s="32">
        <v>0</v>
      </c>
      <c r="V81" s="32">
        <v>0</v>
      </c>
      <c r="W81" s="32">
        <v>0</v>
      </c>
      <c r="X81" s="32">
        <v>0</v>
      </c>
      <c r="Y81" s="32">
        <v>0</v>
      </c>
      <c r="Z81" s="32">
        <v>0</v>
      </c>
      <c r="AA81" s="32">
        <v>0</v>
      </c>
      <c r="AB81" s="32">
        <v>0</v>
      </c>
      <c r="AC81" s="32">
        <v>0</v>
      </c>
      <c r="AD81" s="32">
        <v>0</v>
      </c>
      <c r="AE81" s="32">
        <v>0</v>
      </c>
      <c r="AF81" s="32">
        <v>0</v>
      </c>
      <c r="AG81" s="32">
        <v>0</v>
      </c>
      <c r="AH81" s="32">
        <v>0</v>
      </c>
      <c r="AI81" s="32">
        <v>0</v>
      </c>
      <c r="AJ81" s="32">
        <v>0</v>
      </c>
      <c r="AK81" s="32">
        <v>0</v>
      </c>
    </row>
    <row r="82" spans="1:37" s="27" customFormat="1" x14ac:dyDescent="0.25">
      <c r="A82" s="121" t="s">
        <v>191</v>
      </c>
      <c r="B82" s="26">
        <v>136007</v>
      </c>
      <c r="C82" s="26">
        <v>91808</v>
      </c>
      <c r="D82" s="26">
        <v>96268</v>
      </c>
      <c r="E82" s="26">
        <v>101007</v>
      </c>
      <c r="F82" s="26">
        <v>105483</v>
      </c>
      <c r="G82" s="26">
        <v>66667</v>
      </c>
      <c r="H82" s="26">
        <v>71376</v>
      </c>
      <c r="I82" s="26">
        <v>75741</v>
      </c>
      <c r="J82" s="26">
        <v>80083</v>
      </c>
      <c r="K82" s="26">
        <v>117821</v>
      </c>
      <c r="L82" s="26">
        <v>115192</v>
      </c>
      <c r="M82" s="26">
        <v>112732</v>
      </c>
      <c r="N82" s="26">
        <v>110300</v>
      </c>
      <c r="O82" s="26">
        <v>103890</v>
      </c>
      <c r="P82" s="26">
        <v>104096</v>
      </c>
      <c r="Q82" s="26">
        <v>104381</v>
      </c>
      <c r="R82" s="26">
        <v>104895</v>
      </c>
      <c r="S82" s="26">
        <v>129458</v>
      </c>
      <c r="T82" s="26">
        <v>126695</v>
      </c>
      <c r="U82" s="26">
        <v>123543</v>
      </c>
      <c r="V82" s="26">
        <v>121582</v>
      </c>
      <c r="W82" s="26">
        <v>109131</v>
      </c>
      <c r="X82" s="26">
        <v>107895</v>
      </c>
      <c r="Y82" s="26">
        <v>106884</v>
      </c>
      <c r="Z82" s="26">
        <v>106010</v>
      </c>
      <c r="AA82" s="26">
        <v>276240</v>
      </c>
      <c r="AB82" s="26">
        <v>259882</v>
      </c>
      <c r="AC82" s="26">
        <v>106010</v>
      </c>
      <c r="AD82" s="26">
        <v>142493</v>
      </c>
      <c r="AE82" s="26">
        <v>142288</v>
      </c>
      <c r="AF82" s="26">
        <v>144886</v>
      </c>
      <c r="AG82" s="26">
        <v>143140</v>
      </c>
      <c r="AH82" s="26">
        <v>145235</v>
      </c>
      <c r="AI82" s="26">
        <v>138445</v>
      </c>
      <c r="AJ82" s="26">
        <v>143322</v>
      </c>
      <c r="AK82" s="26">
        <v>145850</v>
      </c>
    </row>
    <row r="83" spans="1:37" x14ac:dyDescent="0.25">
      <c r="A83" s="122" t="s">
        <v>200</v>
      </c>
      <c r="B83" s="32">
        <v>0</v>
      </c>
      <c r="C83" s="32">
        <v>0</v>
      </c>
      <c r="D83" s="32">
        <v>0</v>
      </c>
      <c r="E83" s="32">
        <v>0</v>
      </c>
      <c r="F83" s="32">
        <v>0</v>
      </c>
      <c r="G83" s="32">
        <v>0</v>
      </c>
      <c r="H83" s="32">
        <v>0</v>
      </c>
      <c r="I83" s="32">
        <v>0</v>
      </c>
      <c r="J83" s="32">
        <v>0</v>
      </c>
      <c r="K83" s="32">
        <v>0</v>
      </c>
      <c r="L83" s="32">
        <v>0</v>
      </c>
      <c r="M83" s="32">
        <v>0</v>
      </c>
      <c r="N83" s="32">
        <v>0</v>
      </c>
      <c r="O83" s="32">
        <v>0</v>
      </c>
      <c r="P83" s="32">
        <v>41</v>
      </c>
      <c r="Q83" s="32">
        <v>19177</v>
      </c>
      <c r="R83" s="32">
        <v>18302</v>
      </c>
      <c r="S83" s="32">
        <v>17086</v>
      </c>
      <c r="T83" s="32">
        <v>16397</v>
      </c>
      <c r="U83" s="32">
        <v>14052</v>
      </c>
      <c r="V83" s="32">
        <v>13171</v>
      </c>
      <c r="W83" s="32">
        <v>14251</v>
      </c>
      <c r="X83" s="32">
        <v>12898</v>
      </c>
      <c r="Y83" s="32">
        <v>88847</v>
      </c>
      <c r="Z83" s="32">
        <v>86346</v>
      </c>
      <c r="AA83" s="32">
        <v>90921</v>
      </c>
      <c r="AB83" s="32">
        <v>87823</v>
      </c>
      <c r="AC83" s="32">
        <v>86346</v>
      </c>
      <c r="AD83" s="32">
        <v>0</v>
      </c>
      <c r="AE83" s="32">
        <v>0</v>
      </c>
      <c r="AF83" s="32">
        <v>51567</v>
      </c>
      <c r="AG83" s="32">
        <v>0</v>
      </c>
      <c r="AH83" s="32">
        <v>0</v>
      </c>
      <c r="AI83" s="32">
        <v>0</v>
      </c>
      <c r="AJ83" s="32">
        <v>0</v>
      </c>
      <c r="AK83" s="32">
        <v>0</v>
      </c>
    </row>
    <row r="84" spans="1:37" s="27" customFormat="1" x14ac:dyDescent="0.25">
      <c r="A84" s="121" t="s">
        <v>201</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row>
    <row r="85" spans="1:37" x14ac:dyDescent="0.25">
      <c r="A85" s="122" t="s">
        <v>107</v>
      </c>
      <c r="B85" s="32">
        <v>0</v>
      </c>
      <c r="C85" s="32">
        <v>0</v>
      </c>
      <c r="D85" s="32">
        <v>0</v>
      </c>
      <c r="E85" s="32">
        <v>0</v>
      </c>
      <c r="F85" s="32">
        <v>0</v>
      </c>
      <c r="G85" s="32">
        <v>0</v>
      </c>
      <c r="H85" s="32">
        <v>0</v>
      </c>
      <c r="I85" s="32">
        <v>0</v>
      </c>
      <c r="J85" s="32">
        <v>0</v>
      </c>
      <c r="K85" s="32">
        <v>0</v>
      </c>
      <c r="L85" s="32">
        <v>0</v>
      </c>
      <c r="M85" s="32">
        <v>0</v>
      </c>
      <c r="N85" s="32">
        <v>0</v>
      </c>
      <c r="O85" s="32">
        <v>0</v>
      </c>
      <c r="P85" s="32">
        <v>0</v>
      </c>
      <c r="Q85" s="32">
        <v>0</v>
      </c>
      <c r="R85" s="32">
        <v>0</v>
      </c>
      <c r="S85" s="32">
        <v>0</v>
      </c>
      <c r="T85" s="32">
        <v>0</v>
      </c>
      <c r="U85" s="32">
        <v>0</v>
      </c>
      <c r="V85" s="32">
        <v>0</v>
      </c>
      <c r="W85" s="32">
        <v>0</v>
      </c>
      <c r="X85" s="32">
        <v>0</v>
      </c>
      <c r="Y85" s="32">
        <v>0</v>
      </c>
      <c r="Z85" s="32">
        <v>0</v>
      </c>
      <c r="AA85" s="32">
        <v>0</v>
      </c>
      <c r="AB85" s="32">
        <v>0</v>
      </c>
      <c r="AC85" s="32">
        <v>0</v>
      </c>
      <c r="AD85" s="32">
        <v>0</v>
      </c>
      <c r="AE85" s="32">
        <v>0</v>
      </c>
      <c r="AF85" s="32">
        <v>0</v>
      </c>
      <c r="AG85" s="32">
        <v>0</v>
      </c>
      <c r="AH85" s="32">
        <v>0</v>
      </c>
      <c r="AI85" s="32">
        <v>0</v>
      </c>
      <c r="AJ85" s="32">
        <v>6101</v>
      </c>
      <c r="AK85" s="32">
        <v>11935</v>
      </c>
    </row>
    <row r="86" spans="1:37" x14ac:dyDescent="0.25">
      <c r="A86" s="122" t="s">
        <v>156</v>
      </c>
      <c r="B86" s="32">
        <v>3168</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row>
    <row r="87" spans="1:37" s="27" customFormat="1" x14ac:dyDescent="0.25">
      <c r="A87" s="121" t="s">
        <v>193</v>
      </c>
      <c r="B87" s="26">
        <v>91345</v>
      </c>
      <c r="C87" s="26">
        <v>88121</v>
      </c>
      <c r="D87" s="26">
        <v>87186</v>
      </c>
      <c r="E87" s="26">
        <v>86611</v>
      </c>
      <c r="F87" s="26">
        <v>85436</v>
      </c>
      <c r="G87" s="26">
        <v>86083</v>
      </c>
      <c r="H87" s="26">
        <v>84878</v>
      </c>
      <c r="I87" s="26">
        <v>84066</v>
      </c>
      <c r="J87" s="26">
        <v>82890</v>
      </c>
      <c r="K87" s="26">
        <v>81735</v>
      </c>
      <c r="L87" s="26">
        <v>80902</v>
      </c>
      <c r="M87" s="26">
        <v>77838</v>
      </c>
      <c r="N87" s="26">
        <v>80808</v>
      </c>
      <c r="O87" s="26">
        <v>71627</v>
      </c>
      <c r="P87" s="26">
        <v>70673</v>
      </c>
      <c r="Q87" s="26">
        <v>70483</v>
      </c>
      <c r="R87" s="26">
        <v>69684</v>
      </c>
      <c r="S87" s="26">
        <v>68250</v>
      </c>
      <c r="T87" s="26">
        <v>66549</v>
      </c>
      <c r="U87" s="26">
        <v>71745</v>
      </c>
      <c r="V87" s="26">
        <v>59292</v>
      </c>
      <c r="W87" s="26">
        <v>41108</v>
      </c>
      <c r="X87" s="26">
        <v>40145</v>
      </c>
      <c r="Y87" s="26">
        <v>39241</v>
      </c>
      <c r="Z87" s="26">
        <v>38158</v>
      </c>
      <c r="AA87" s="26">
        <v>29994</v>
      </c>
      <c r="AB87" s="26">
        <v>29428</v>
      </c>
      <c r="AC87" s="26">
        <v>38158</v>
      </c>
      <c r="AD87" s="26">
        <v>50708</v>
      </c>
      <c r="AE87" s="26">
        <v>90258</v>
      </c>
      <c r="AF87" s="26">
        <v>35919</v>
      </c>
      <c r="AG87" s="26">
        <v>86059</v>
      </c>
      <c r="AH87" s="26">
        <v>84415</v>
      </c>
      <c r="AI87" s="26">
        <v>76738</v>
      </c>
      <c r="AJ87" s="26">
        <v>73829</v>
      </c>
      <c r="AK87" s="26">
        <v>80352</v>
      </c>
    </row>
    <row r="88" spans="1:37" x14ac:dyDescent="0.25">
      <c r="A88" s="12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row>
    <row r="89" spans="1:37" s="41" customFormat="1" ht="15.75" x14ac:dyDescent="0.25">
      <c r="A89" s="37" t="s">
        <v>202</v>
      </c>
      <c r="B89" s="127">
        <f>SUM(B73:B88)</f>
        <v>3666806</v>
      </c>
      <c r="C89" s="127">
        <f>SUM(C74:C88)</f>
        <v>3681973</v>
      </c>
      <c r="D89" s="127">
        <v>3750224</v>
      </c>
      <c r="E89" s="127">
        <v>3571810</v>
      </c>
      <c r="F89" s="127">
        <v>3610746</v>
      </c>
      <c r="G89" s="127">
        <v>3584228</v>
      </c>
      <c r="H89" s="127">
        <v>3190126</v>
      </c>
      <c r="I89" s="127">
        <v>3401491</v>
      </c>
      <c r="J89" s="127">
        <v>3309780</v>
      </c>
      <c r="K89" s="127">
        <v>3444790</v>
      </c>
      <c r="L89" s="127">
        <v>3570191</v>
      </c>
      <c r="M89" s="127">
        <v>3701480</v>
      </c>
      <c r="N89" s="127">
        <v>3876130</v>
      </c>
      <c r="O89" s="127">
        <v>4038759</v>
      </c>
      <c r="P89" s="127">
        <v>3945191</v>
      </c>
      <c r="Q89" s="127">
        <v>4051415</v>
      </c>
      <c r="R89" s="127">
        <v>4212832</v>
      </c>
      <c r="S89" s="127">
        <v>4114032</v>
      </c>
      <c r="T89" s="127">
        <v>3751615</v>
      </c>
      <c r="U89" s="127">
        <v>3696723</v>
      </c>
      <c r="V89" s="127">
        <v>3612096</v>
      </c>
      <c r="W89" s="127">
        <v>3343554.5</v>
      </c>
      <c r="X89" s="127">
        <v>3233754</v>
      </c>
      <c r="Y89" s="127">
        <v>3157318</v>
      </c>
      <c r="Z89" s="127">
        <v>3204309</v>
      </c>
      <c r="AA89" s="127">
        <v>3248480</v>
      </c>
      <c r="AB89" s="127">
        <v>3306585</v>
      </c>
      <c r="AC89" s="127">
        <v>3204309</v>
      </c>
      <c r="AD89" s="127">
        <v>3189962</v>
      </c>
      <c r="AE89" s="127">
        <v>3198901</v>
      </c>
      <c r="AF89" s="127">
        <v>3060257</v>
      </c>
      <c r="AG89" s="127">
        <v>3183370</v>
      </c>
      <c r="AH89" s="127">
        <v>2804562</v>
      </c>
      <c r="AI89" s="127">
        <v>2424098</v>
      </c>
      <c r="AJ89" s="127">
        <v>2423678</v>
      </c>
      <c r="AK89" s="127">
        <v>2414181</v>
      </c>
    </row>
    <row r="90" spans="1:37" s="93" customFormat="1" ht="15.75" x14ac:dyDescent="0.25">
      <c r="A90" s="90"/>
      <c r="B90" s="90"/>
      <c r="C90" s="90"/>
      <c r="D90" s="128"/>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row>
    <row r="91" spans="1:37" s="41" customFormat="1" ht="15.75" x14ac:dyDescent="0.25">
      <c r="A91" s="37" t="s">
        <v>203</v>
      </c>
      <c r="B91" s="37"/>
      <c r="C91" s="37"/>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row>
    <row r="92" spans="1:37" s="93" customFormat="1" ht="15.75" x14ac:dyDescent="0.25">
      <c r="A92" s="90"/>
      <c r="B92" s="90"/>
      <c r="C92" s="90"/>
      <c r="D92" s="128"/>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row>
    <row r="93" spans="1:37" x14ac:dyDescent="0.25">
      <c r="A93" t="s">
        <v>204</v>
      </c>
      <c r="B93" s="125">
        <v>3402385</v>
      </c>
      <c r="C93" s="125">
        <v>3402385</v>
      </c>
      <c r="D93" s="125">
        <v>3402385</v>
      </c>
      <c r="E93" s="32">
        <v>3402385</v>
      </c>
      <c r="F93" s="32">
        <v>3402385</v>
      </c>
      <c r="G93" s="32">
        <v>3402385</v>
      </c>
      <c r="H93" s="32">
        <v>3402385</v>
      </c>
      <c r="I93" s="32">
        <v>3402385</v>
      </c>
      <c r="J93" s="32">
        <v>3402385</v>
      </c>
      <c r="K93" s="32">
        <v>3402385</v>
      </c>
      <c r="L93" s="32">
        <v>3402385</v>
      </c>
      <c r="M93" s="32">
        <v>3402385</v>
      </c>
      <c r="N93" s="32">
        <v>3402385</v>
      </c>
      <c r="O93" s="32">
        <v>3402385</v>
      </c>
      <c r="P93" s="32">
        <v>2773985</v>
      </c>
      <c r="Q93" s="32">
        <v>2773985</v>
      </c>
      <c r="R93" s="32">
        <v>2773985</v>
      </c>
      <c r="S93" s="32">
        <v>2773985</v>
      </c>
      <c r="T93" s="32">
        <v>2773985</v>
      </c>
      <c r="U93" s="32">
        <v>2773985</v>
      </c>
      <c r="V93" s="32">
        <v>2773985</v>
      </c>
      <c r="W93" s="32">
        <v>2773985</v>
      </c>
      <c r="X93" s="32">
        <v>2773985</v>
      </c>
      <c r="Y93" s="32">
        <v>2773986</v>
      </c>
      <c r="Z93" s="32">
        <v>2773985</v>
      </c>
      <c r="AA93" s="32">
        <v>2773985</v>
      </c>
      <c r="AB93" s="32">
        <v>2773985</v>
      </c>
      <c r="AC93" s="32">
        <v>2773985</v>
      </c>
      <c r="AD93" s="32">
        <v>2773985</v>
      </c>
      <c r="AE93" s="32">
        <v>2773984</v>
      </c>
      <c r="AF93" s="32">
        <v>2636499</v>
      </c>
      <c r="AG93" s="32">
        <v>2636499</v>
      </c>
      <c r="AH93" s="32">
        <v>2636499</v>
      </c>
      <c r="AI93" s="32">
        <v>2636460</v>
      </c>
      <c r="AJ93" s="32">
        <v>2636460</v>
      </c>
      <c r="AK93" s="32">
        <v>2636460</v>
      </c>
    </row>
    <row r="94" spans="1:37" s="27" customFormat="1" x14ac:dyDescent="0.25">
      <c r="A94" s="27" t="s">
        <v>205</v>
      </c>
      <c r="B94" s="26">
        <v>-8576</v>
      </c>
      <c r="C94" s="26">
        <v>-8576</v>
      </c>
      <c r="D94" s="26">
        <v>-8576</v>
      </c>
      <c r="E94" s="26">
        <v>-8576</v>
      </c>
      <c r="F94" s="26">
        <v>-8576</v>
      </c>
      <c r="G94" s="26">
        <v>-8576</v>
      </c>
      <c r="H94" s="26">
        <v>-8576</v>
      </c>
      <c r="I94" s="26">
        <v>-8576</v>
      </c>
      <c r="J94" s="26">
        <v>-8576</v>
      </c>
      <c r="K94" s="26">
        <v>-8576</v>
      </c>
      <c r="L94" s="26">
        <v>-8576</v>
      </c>
      <c r="M94" s="26">
        <v>-8576</v>
      </c>
      <c r="N94" s="26">
        <v>-8576</v>
      </c>
      <c r="O94" s="26">
        <v>-8576</v>
      </c>
      <c r="P94" s="26">
        <v>-8576</v>
      </c>
      <c r="Q94" s="26">
        <v>-8576</v>
      </c>
      <c r="R94" s="26">
        <v>-8576</v>
      </c>
      <c r="S94" s="26">
        <v>-8576</v>
      </c>
      <c r="T94" s="26">
        <v>-8576</v>
      </c>
      <c r="U94" s="26">
        <v>-8576</v>
      </c>
      <c r="V94" s="26">
        <v>-8576</v>
      </c>
      <c r="W94" s="26">
        <v>-8576</v>
      </c>
      <c r="X94" s="26">
        <v>-8576</v>
      </c>
      <c r="Y94" s="26">
        <v>-8576</v>
      </c>
      <c r="Z94" s="26">
        <v>-8576</v>
      </c>
      <c r="AA94" s="26">
        <v>-8576</v>
      </c>
      <c r="AB94" s="26">
        <v>-8576</v>
      </c>
      <c r="AC94" s="26">
        <v>-8576</v>
      </c>
      <c r="AD94" s="26">
        <v>-8576</v>
      </c>
      <c r="AE94" s="26">
        <v>-8576</v>
      </c>
      <c r="AF94" s="26">
        <v>-9190</v>
      </c>
      <c r="AG94" s="26">
        <v>-9190</v>
      </c>
      <c r="AH94" s="26">
        <v>-9190</v>
      </c>
      <c r="AI94" s="26">
        <v>-9190</v>
      </c>
      <c r="AJ94" s="26">
        <v>-9190</v>
      </c>
      <c r="AK94" s="26">
        <v>-9190</v>
      </c>
    </row>
    <row r="95" spans="1:37" x14ac:dyDescent="0.25">
      <c r="A95" t="s">
        <v>206</v>
      </c>
      <c r="B95" s="125">
        <v>0</v>
      </c>
      <c r="C95" s="125">
        <v>0</v>
      </c>
      <c r="D95" s="125">
        <v>0</v>
      </c>
      <c r="E95" s="32">
        <v>0</v>
      </c>
      <c r="F95" s="32">
        <v>0</v>
      </c>
      <c r="G95" s="32">
        <v>0</v>
      </c>
      <c r="H95" s="32">
        <v>0</v>
      </c>
      <c r="I95" s="32">
        <v>0</v>
      </c>
      <c r="J95" s="32">
        <v>0</v>
      </c>
      <c r="K95" s="32">
        <v>0</v>
      </c>
      <c r="L95" s="32">
        <v>0</v>
      </c>
      <c r="M95" s="32">
        <v>0</v>
      </c>
      <c r="N95" s="32">
        <v>0</v>
      </c>
      <c r="O95" s="32">
        <v>0</v>
      </c>
      <c r="P95" s="32">
        <v>0</v>
      </c>
      <c r="Q95" s="32">
        <v>0</v>
      </c>
      <c r="R95" s="32">
        <v>0</v>
      </c>
      <c r="S95" s="32">
        <v>0</v>
      </c>
      <c r="T95" s="32">
        <v>0</v>
      </c>
      <c r="U95" s="32">
        <v>0</v>
      </c>
      <c r="V95" s="32">
        <v>0</v>
      </c>
      <c r="W95" s="32">
        <v>0</v>
      </c>
      <c r="X95" s="32">
        <v>0</v>
      </c>
      <c r="Y95" s="32">
        <v>0</v>
      </c>
      <c r="Z95" s="32">
        <v>0</v>
      </c>
      <c r="AA95" s="32">
        <v>0</v>
      </c>
      <c r="AB95" s="32">
        <v>0</v>
      </c>
      <c r="AC95" s="32">
        <v>0</v>
      </c>
      <c r="AD95" s="32">
        <v>0</v>
      </c>
      <c r="AE95" s="32">
        <v>0</v>
      </c>
      <c r="AF95" s="32">
        <v>137485</v>
      </c>
      <c r="AG95" s="32">
        <v>3782</v>
      </c>
      <c r="AH95" s="32">
        <v>3782</v>
      </c>
      <c r="AI95" s="32">
        <v>3782</v>
      </c>
      <c r="AJ95" s="32">
        <v>3782</v>
      </c>
      <c r="AK95" s="32">
        <v>3782</v>
      </c>
    </row>
    <row r="96" spans="1:37" s="27" customFormat="1" x14ac:dyDescent="0.25">
      <c r="A96" s="27" t="s">
        <v>207</v>
      </c>
      <c r="B96" s="126">
        <v>3378939</v>
      </c>
      <c r="C96" s="126">
        <v>2834829</v>
      </c>
      <c r="D96" s="126">
        <v>2834829</v>
      </c>
      <c r="E96" s="26">
        <v>2834829</v>
      </c>
      <c r="F96" s="26">
        <v>2834829</v>
      </c>
      <c r="G96" s="26">
        <v>2535704</v>
      </c>
      <c r="H96" s="26">
        <v>2535704</v>
      </c>
      <c r="I96" s="26">
        <v>2815704</v>
      </c>
      <c r="J96" s="26">
        <v>2815704</v>
      </c>
      <c r="K96" s="26">
        <v>2528663</v>
      </c>
      <c r="L96" s="26">
        <v>2528663</v>
      </c>
      <c r="M96" s="26">
        <v>2528663</v>
      </c>
      <c r="N96" s="26">
        <v>2528663</v>
      </c>
      <c r="O96" s="26">
        <v>2210880</v>
      </c>
      <c r="P96" s="26">
        <v>2710880</v>
      </c>
      <c r="Q96" s="26">
        <v>2710880</v>
      </c>
      <c r="R96" s="26">
        <v>2710880</v>
      </c>
      <c r="S96" s="26">
        <v>2726965</v>
      </c>
      <c r="T96" s="26">
        <v>2726965</v>
      </c>
      <c r="U96" s="26">
        <v>2726965</v>
      </c>
      <c r="V96" s="26">
        <v>2726965</v>
      </c>
      <c r="W96" s="26">
        <v>2508330</v>
      </c>
      <c r="X96" s="26">
        <v>2508330</v>
      </c>
      <c r="Y96" s="26">
        <v>2508330</v>
      </c>
      <c r="Z96" s="26">
        <v>2508330</v>
      </c>
      <c r="AA96" s="26">
        <v>2198133</v>
      </c>
      <c r="AB96" s="26">
        <v>2198133</v>
      </c>
      <c r="AC96" s="26">
        <v>2508330</v>
      </c>
      <c r="AD96" s="26">
        <v>2198133</v>
      </c>
      <c r="AE96" s="26">
        <v>1870586</v>
      </c>
      <c r="AF96" s="26">
        <v>1870586</v>
      </c>
      <c r="AG96" s="26">
        <v>1870586</v>
      </c>
      <c r="AH96" s="26">
        <v>1870586</v>
      </c>
      <c r="AI96" s="26">
        <v>1553276</v>
      </c>
      <c r="AJ96" s="26">
        <v>1553276</v>
      </c>
      <c r="AK96" s="26">
        <v>1553276</v>
      </c>
    </row>
    <row r="97" spans="1:37" x14ac:dyDescent="0.25">
      <c r="A97" t="s">
        <v>208</v>
      </c>
      <c r="B97" s="125">
        <v>-29035</v>
      </c>
      <c r="C97" s="125">
        <v>7321</v>
      </c>
      <c r="D97" s="125">
        <v>7402</v>
      </c>
      <c r="E97" s="32">
        <v>-2094</v>
      </c>
      <c r="F97" s="32">
        <v>-2005</v>
      </c>
      <c r="G97" s="32">
        <v>38399</v>
      </c>
      <c r="H97" s="32">
        <v>38751</v>
      </c>
      <c r="I97" s="32">
        <v>34458</v>
      </c>
      <c r="J97" s="32">
        <v>34830</v>
      </c>
      <c r="K97" s="32">
        <v>13783</v>
      </c>
      <c r="L97" s="32">
        <v>18152</v>
      </c>
      <c r="M97" s="32">
        <v>12754</v>
      </c>
      <c r="N97" s="32">
        <v>17215</v>
      </c>
      <c r="O97" s="32">
        <v>39172</v>
      </c>
      <c r="P97" s="32">
        <v>32464</v>
      </c>
      <c r="Q97" s="32">
        <v>37351</v>
      </c>
      <c r="R97" s="32">
        <v>42161</v>
      </c>
      <c r="S97" s="32">
        <v>30723</v>
      </c>
      <c r="T97" s="32">
        <v>35566</v>
      </c>
      <c r="U97" s="32">
        <v>39677</v>
      </c>
      <c r="V97" s="32">
        <v>44190</v>
      </c>
      <c r="W97" s="32">
        <v>51012</v>
      </c>
      <c r="X97" s="32">
        <v>55477</v>
      </c>
      <c r="Y97" s="32">
        <v>59286</v>
      </c>
      <c r="Z97" s="32">
        <v>63620</v>
      </c>
      <c r="AA97" s="32">
        <v>-43025</v>
      </c>
      <c r="AB97" s="32">
        <v>-27975</v>
      </c>
      <c r="AC97" s="32">
        <v>63620</v>
      </c>
      <c r="AD97" s="32">
        <v>0</v>
      </c>
      <c r="AE97" s="32">
        <v>29412</v>
      </c>
      <c r="AF97" s="32">
        <v>30002</v>
      </c>
      <c r="AG97" s="32">
        <v>0</v>
      </c>
      <c r="AH97" s="32">
        <v>0</v>
      </c>
      <c r="AI97" s="32">
        <v>0</v>
      </c>
      <c r="AJ97" s="32">
        <v>0</v>
      </c>
      <c r="AK97" s="32">
        <v>0</v>
      </c>
    </row>
    <row r="98" spans="1:37" s="27" customFormat="1" x14ac:dyDescent="0.25">
      <c r="A98" s="27" t="s">
        <v>209</v>
      </c>
      <c r="B98" s="126">
        <v>0</v>
      </c>
      <c r="C98" s="126">
        <v>373261</v>
      </c>
      <c r="D98" s="126">
        <v>232017</v>
      </c>
      <c r="E98" s="26">
        <v>133835</v>
      </c>
      <c r="F98" s="26">
        <v>0</v>
      </c>
      <c r="G98" s="26">
        <v>213262</v>
      </c>
      <c r="H98" s="26">
        <v>141380</v>
      </c>
      <c r="I98" s="26">
        <v>82490</v>
      </c>
      <c r="J98" s="26">
        <v>0</v>
      </c>
      <c r="K98" s="26">
        <v>302136</v>
      </c>
      <c r="L98" s="26">
        <v>191158</v>
      </c>
      <c r="M98" s="26">
        <v>117349</v>
      </c>
      <c r="N98" s="26">
        <v>0</v>
      </c>
      <c r="O98" s="26">
        <v>221571</v>
      </c>
      <c r="P98" s="26">
        <v>141334</v>
      </c>
      <c r="Q98" s="26">
        <v>65954</v>
      </c>
      <c r="R98" s="26">
        <v>0</v>
      </c>
      <c r="S98" s="26">
        <v>23786</v>
      </c>
      <c r="T98" s="26">
        <v>16431</v>
      </c>
      <c r="U98" s="26">
        <v>12783</v>
      </c>
      <c r="V98" s="26">
        <v>0</v>
      </c>
      <c r="W98" s="26">
        <v>198611</v>
      </c>
      <c r="X98" s="26">
        <v>132347</v>
      </c>
      <c r="Y98" s="26">
        <v>82836</v>
      </c>
      <c r="Z98" s="26">
        <v>0</v>
      </c>
      <c r="AA98" s="26">
        <v>216292</v>
      </c>
      <c r="AB98" s="26">
        <v>118153</v>
      </c>
      <c r="AC98" s="26">
        <v>0</v>
      </c>
      <c r="AD98" s="26">
        <v>0</v>
      </c>
      <c r="AE98" s="26">
        <v>247837</v>
      </c>
      <c r="AF98" s="26">
        <v>157800</v>
      </c>
      <c r="AG98" s="26">
        <v>86627</v>
      </c>
      <c r="AH98" s="26">
        <v>0</v>
      </c>
      <c r="AI98" s="26">
        <v>241535</v>
      </c>
      <c r="AJ98" s="26">
        <v>163956</v>
      </c>
      <c r="AK98" s="26">
        <v>90827</v>
      </c>
    </row>
    <row r="99" spans="1:37" x14ac:dyDescent="0.25">
      <c r="A99" t="s">
        <v>210</v>
      </c>
      <c r="B99" s="125">
        <v>0</v>
      </c>
      <c r="C99" s="125">
        <v>0</v>
      </c>
      <c r="D99" s="125">
        <v>0</v>
      </c>
      <c r="E99" s="32">
        <v>0</v>
      </c>
      <c r="F99" s="32">
        <v>0</v>
      </c>
      <c r="G99" s="32">
        <v>0</v>
      </c>
      <c r="H99" s="32">
        <v>0</v>
      </c>
      <c r="I99" s="32">
        <v>0</v>
      </c>
      <c r="J99" s="32">
        <v>0</v>
      </c>
      <c r="K99" s="32">
        <v>0</v>
      </c>
      <c r="L99" s="32">
        <v>0</v>
      </c>
      <c r="M99" s="32">
        <v>0</v>
      </c>
      <c r="N99" s="32">
        <v>0</v>
      </c>
      <c r="O99" s="32">
        <v>0</v>
      </c>
      <c r="P99" s="32">
        <v>128400</v>
      </c>
      <c r="Q99" s="32">
        <v>128400</v>
      </c>
      <c r="R99" s="32">
        <v>128400</v>
      </c>
      <c r="S99" s="32">
        <v>118600</v>
      </c>
      <c r="T99" s="32">
        <v>55700</v>
      </c>
      <c r="U99" s="32">
        <v>0</v>
      </c>
      <c r="V99" s="32">
        <v>0</v>
      </c>
      <c r="W99" s="32">
        <v>0</v>
      </c>
      <c r="X99" s="32">
        <v>0</v>
      </c>
      <c r="Y99" s="32">
        <v>0</v>
      </c>
      <c r="Z99" s="32">
        <v>0</v>
      </c>
      <c r="AA99" s="32">
        <v>0</v>
      </c>
      <c r="AB99" s="32">
        <v>0</v>
      </c>
      <c r="AC99" s="32">
        <v>0</v>
      </c>
      <c r="AD99" s="32">
        <v>0</v>
      </c>
      <c r="AE99" s="32">
        <v>0</v>
      </c>
      <c r="AF99" s="32">
        <v>0</v>
      </c>
      <c r="AG99" s="32">
        <v>0</v>
      </c>
      <c r="AH99" s="32">
        <v>0</v>
      </c>
      <c r="AI99" s="32">
        <v>0</v>
      </c>
      <c r="AJ99" s="32">
        <v>0</v>
      </c>
      <c r="AK99" s="32">
        <v>0</v>
      </c>
    </row>
    <row r="100" spans="1:37" s="27" customFormat="1" x14ac:dyDescent="0.25">
      <c r="B100" s="126"/>
      <c r="C100" s="126"/>
      <c r="D100" s="1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row>
    <row r="101" spans="1:37" s="41" customFormat="1" ht="15.75" x14ac:dyDescent="0.25">
      <c r="A101" s="37" t="s">
        <v>211</v>
      </c>
      <c r="B101" s="127">
        <f>SUM(B93:B100)</f>
        <v>6743713</v>
      </c>
      <c r="C101" s="127">
        <f>SUM(C93:C100)</f>
        <v>6609220</v>
      </c>
      <c r="D101" s="127">
        <v>6468057</v>
      </c>
      <c r="E101" s="127">
        <v>6360379</v>
      </c>
      <c r="F101" s="127">
        <v>6226633</v>
      </c>
      <c r="G101" s="127">
        <v>6181174</v>
      </c>
      <c r="H101" s="127">
        <v>6109644</v>
      </c>
      <c r="I101" s="127">
        <v>6326461</v>
      </c>
      <c r="J101" s="127">
        <v>6244343</v>
      </c>
      <c r="K101" s="127">
        <v>6238391</v>
      </c>
      <c r="L101" s="127">
        <v>6131782</v>
      </c>
      <c r="M101" s="127">
        <v>6052575</v>
      </c>
      <c r="N101" s="127">
        <v>5939687</v>
      </c>
      <c r="O101" s="127">
        <v>5865432</v>
      </c>
      <c r="P101" s="127">
        <v>5778487</v>
      </c>
      <c r="Q101" s="127">
        <v>5707994</v>
      </c>
      <c r="R101" s="127">
        <v>5646850</v>
      </c>
      <c r="S101" s="127">
        <v>5665483</v>
      </c>
      <c r="T101" s="127">
        <v>5600071</v>
      </c>
      <c r="U101" s="127">
        <v>5544834</v>
      </c>
      <c r="V101" s="127">
        <v>5536564</v>
      </c>
      <c r="W101" s="127">
        <v>5523362</v>
      </c>
      <c r="X101" s="127">
        <v>5461563</v>
      </c>
      <c r="Y101" s="127">
        <v>5415862</v>
      </c>
      <c r="Z101" s="127">
        <v>5337359</v>
      </c>
      <c r="AA101" s="127">
        <v>5136809</v>
      </c>
      <c r="AB101" s="127">
        <v>5053720</v>
      </c>
      <c r="AC101" s="127">
        <v>5337359</v>
      </c>
      <c r="AD101" s="127">
        <v>4963542</v>
      </c>
      <c r="AE101" s="127">
        <v>4913243</v>
      </c>
      <c r="AF101" s="127">
        <v>4823182</v>
      </c>
      <c r="AG101" s="127">
        <v>4588304</v>
      </c>
      <c r="AH101" s="127">
        <v>4501677</v>
      </c>
      <c r="AI101" s="127">
        <v>4425863</v>
      </c>
      <c r="AJ101" s="127">
        <v>4348284</v>
      </c>
      <c r="AK101" s="127">
        <v>4275155</v>
      </c>
    </row>
    <row r="102" spans="1:37" s="136" customFormat="1" ht="17.25" x14ac:dyDescent="0.3">
      <c r="A102" s="134" t="s">
        <v>212</v>
      </c>
      <c r="B102" s="135">
        <f>B69+B89+B101</f>
        <v>11520769</v>
      </c>
      <c r="C102" s="135">
        <f>C101+C89+C69</f>
        <v>11448844</v>
      </c>
      <c r="D102" s="135">
        <v>11382091</v>
      </c>
      <c r="E102" s="135">
        <v>11230763</v>
      </c>
      <c r="F102" s="135">
        <v>11165962</v>
      </c>
      <c r="G102" s="135">
        <v>11084638</v>
      </c>
      <c r="H102" s="135">
        <v>10701499</v>
      </c>
      <c r="I102" s="135">
        <v>11015389</v>
      </c>
      <c r="J102" s="135">
        <v>10801093</v>
      </c>
      <c r="K102" s="135">
        <v>10969232</v>
      </c>
      <c r="L102" s="135">
        <v>10916918</v>
      </c>
      <c r="M102" s="135">
        <v>10933028</v>
      </c>
      <c r="N102" s="135">
        <v>10940114</v>
      </c>
      <c r="O102" s="135">
        <v>10957142</v>
      </c>
      <c r="P102" s="135">
        <v>10734068</v>
      </c>
      <c r="Q102" s="135">
        <v>10748700</v>
      </c>
      <c r="R102" s="135">
        <v>10938168</v>
      </c>
      <c r="S102" s="135">
        <v>10881371</v>
      </c>
      <c r="T102" s="135">
        <v>10419795</v>
      </c>
      <c r="U102" s="135">
        <v>10243432</v>
      </c>
      <c r="V102" s="135">
        <v>10154641</v>
      </c>
      <c r="W102" s="135">
        <v>9800876.5</v>
      </c>
      <c r="X102" s="135">
        <v>9634103</v>
      </c>
      <c r="Y102" s="135">
        <v>9514969</v>
      </c>
      <c r="Z102" s="135">
        <v>9456301</v>
      </c>
      <c r="AA102" s="135">
        <v>9370250</v>
      </c>
      <c r="AB102" s="135">
        <v>9324778</v>
      </c>
      <c r="AC102" s="135">
        <v>9456301</v>
      </c>
      <c r="AD102" s="135">
        <v>8992688</v>
      </c>
      <c r="AE102" s="135">
        <v>8976362</v>
      </c>
      <c r="AF102" s="135">
        <v>8897098</v>
      </c>
      <c r="AG102" s="135">
        <v>8822192</v>
      </c>
      <c r="AH102" s="135">
        <v>8274201</v>
      </c>
      <c r="AI102" s="135">
        <v>7851346</v>
      </c>
      <c r="AJ102" s="135">
        <v>7564581</v>
      </c>
      <c r="AK102" s="135">
        <v>7436845</v>
      </c>
    </row>
    <row r="103" spans="1:37" x14ac:dyDescent="0.25"/>
    <row r="105" spans="1:37" ht="14.25" hidden="1" customHeight="1" x14ac:dyDescent="0.25"/>
    <row r="106" spans="1:37" x14ac:dyDescent="0.25"/>
    <row r="1048576" x14ac:dyDescent="0.25"/>
  </sheetData>
  <mergeCells count="1">
    <mergeCell ref="F1:V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1"/>
  <sheetViews>
    <sheetView showGridLines="0" zoomScale="80" zoomScaleNormal="80" zoomScalePageLayoutView="50" workbookViewId="0"/>
  </sheetViews>
  <sheetFormatPr defaultColWidth="0" defaultRowHeight="15" zeroHeight="1" x14ac:dyDescent="0.25"/>
  <cols>
    <col min="1" max="1" width="52.5703125" style="137" customWidth="1"/>
    <col min="2" max="2" width="15.140625" style="137" customWidth="1"/>
    <col min="3" max="3" width="13.85546875" style="138" customWidth="1"/>
    <col min="4" max="36" width="11.7109375" style="137" customWidth="1"/>
    <col min="37" max="39" width="12.7109375" style="137" customWidth="1"/>
    <col min="40" max="16384" width="9.140625" hidden="1"/>
  </cols>
  <sheetData>
    <row r="1" spans="1:38" ht="109.5" customHeight="1" x14ac:dyDescent="0.25">
      <c r="A1" s="107"/>
      <c r="B1" s="107"/>
      <c r="C1" s="107"/>
      <c r="D1" s="107"/>
      <c r="E1" s="2" t="s">
        <v>213</v>
      </c>
      <c r="F1" s="2"/>
      <c r="G1" s="2"/>
      <c r="H1" s="2"/>
      <c r="I1" s="2"/>
      <c r="J1" s="2"/>
      <c r="K1" s="2"/>
      <c r="L1" s="2"/>
      <c r="M1" s="2"/>
      <c r="N1" s="2"/>
      <c r="O1" s="2"/>
      <c r="P1" s="2"/>
      <c r="Q1" s="2"/>
      <c r="R1" s="2"/>
      <c r="S1" s="2"/>
      <c r="T1" s="2"/>
      <c r="U1" s="2"/>
      <c r="V1" s="2"/>
      <c r="W1" s="107"/>
      <c r="X1" s="107"/>
      <c r="Y1" s="107"/>
      <c r="Z1" s="107"/>
      <c r="AA1" s="107"/>
      <c r="AB1" s="107"/>
      <c r="AC1" s="107"/>
      <c r="AD1" s="107"/>
      <c r="AE1" s="107"/>
      <c r="AF1" s="107"/>
      <c r="AG1" s="107"/>
      <c r="AH1" s="107"/>
      <c r="AI1" s="107"/>
      <c r="AJ1" s="107"/>
    </row>
    <row r="2" spans="1:38" s="139" customFormat="1" ht="33" customHeight="1" x14ac:dyDescent="0.25">
      <c r="A2" s="11" t="s">
        <v>2</v>
      </c>
      <c r="B2" s="12" t="s">
        <v>3</v>
      </c>
      <c r="C2" s="12" t="s">
        <v>4</v>
      </c>
      <c r="D2" s="12" t="s">
        <v>5</v>
      </c>
      <c r="E2" s="12" t="s">
        <v>6</v>
      </c>
      <c r="F2" s="12" t="s">
        <v>7</v>
      </c>
      <c r="G2" s="12" t="s">
        <v>8</v>
      </c>
      <c r="H2" s="12" t="s">
        <v>9</v>
      </c>
      <c r="I2" s="12" t="s">
        <v>10</v>
      </c>
      <c r="J2" s="12" t="s">
        <v>11</v>
      </c>
      <c r="K2" s="12" t="s">
        <v>12</v>
      </c>
      <c r="L2" s="12" t="s">
        <v>13</v>
      </c>
      <c r="M2" s="12" t="s">
        <v>14</v>
      </c>
      <c r="N2" s="12" t="s">
        <v>15</v>
      </c>
      <c r="O2" s="12" t="s">
        <v>16</v>
      </c>
      <c r="P2" s="12" t="s">
        <v>17</v>
      </c>
      <c r="Q2" s="12" t="s">
        <v>18</v>
      </c>
      <c r="R2" s="12" t="s">
        <v>19</v>
      </c>
      <c r="S2" s="12" t="s">
        <v>20</v>
      </c>
      <c r="T2" s="12" t="s">
        <v>21</v>
      </c>
      <c r="U2" s="12" t="s">
        <v>22</v>
      </c>
      <c r="V2" s="12" t="s">
        <v>146</v>
      </c>
      <c r="W2" s="12" t="s">
        <v>28</v>
      </c>
      <c r="X2" s="12" t="s">
        <v>85</v>
      </c>
      <c r="Y2" s="12" t="s">
        <v>26</v>
      </c>
      <c r="Z2" s="12" t="s">
        <v>146</v>
      </c>
      <c r="AA2" s="12" t="s">
        <v>28</v>
      </c>
      <c r="AB2" s="12" t="s">
        <v>29</v>
      </c>
      <c r="AC2" s="12" t="s">
        <v>30</v>
      </c>
      <c r="AD2" s="12" t="s">
        <v>31</v>
      </c>
      <c r="AE2" s="12" t="s">
        <v>32</v>
      </c>
      <c r="AF2" s="12" t="s">
        <v>33</v>
      </c>
      <c r="AG2" s="12" t="s">
        <v>34</v>
      </c>
      <c r="AH2" s="12" t="s">
        <v>35</v>
      </c>
      <c r="AI2" s="12" t="s">
        <v>36</v>
      </c>
      <c r="AJ2" s="12" t="s">
        <v>37</v>
      </c>
      <c r="AK2" s="12" t="s">
        <v>38</v>
      </c>
      <c r="AL2" s="13"/>
    </row>
    <row r="3" spans="1:38" x14ac:dyDescent="0.25">
      <c r="A3" s="99" t="s">
        <v>214</v>
      </c>
      <c r="B3" s="99"/>
      <c r="C3" s="140"/>
      <c r="D3" s="140"/>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03"/>
    </row>
    <row r="4" spans="1:38" x14ac:dyDescent="0.25">
      <c r="A4" s="140" t="s">
        <v>215</v>
      </c>
      <c r="B4" s="140"/>
      <c r="C4" s="140"/>
      <c r="D4" s="140"/>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03"/>
    </row>
    <row r="5" spans="1:38" x14ac:dyDescent="0.25">
      <c r="A5" s="142"/>
      <c r="B5" s="142"/>
      <c r="C5" s="142"/>
      <c r="D5" s="142"/>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27"/>
    </row>
    <row r="6" spans="1:38" x14ac:dyDescent="0.25">
      <c r="A6" s="143" t="s">
        <v>216</v>
      </c>
      <c r="B6" s="144">
        <v>31748.142660000001</v>
      </c>
      <c r="C6" s="144">
        <v>30989.666679999998</v>
      </c>
      <c r="D6" s="144">
        <v>30248.251179999999</v>
      </c>
      <c r="E6" s="32">
        <v>29423.48</v>
      </c>
      <c r="F6" s="32">
        <v>28528.53</v>
      </c>
      <c r="G6" s="32">
        <v>27411.79</v>
      </c>
      <c r="H6" s="32">
        <v>29060.54</v>
      </c>
      <c r="I6" s="32">
        <v>27830</v>
      </c>
      <c r="J6" s="32">
        <v>26799</v>
      </c>
      <c r="K6" s="32">
        <v>25428</v>
      </c>
      <c r="L6" s="32">
        <v>23858</v>
      </c>
      <c r="M6" s="32">
        <v>22245</v>
      </c>
      <c r="N6" s="32">
        <v>21388</v>
      </c>
      <c r="O6" s="32">
        <v>21219</v>
      </c>
      <c r="P6" s="32">
        <v>23044</v>
      </c>
      <c r="Q6" s="32">
        <v>38356</v>
      </c>
      <c r="R6" s="32">
        <v>53083</v>
      </c>
      <c r="S6" s="32">
        <v>66602</v>
      </c>
      <c r="T6" s="32">
        <v>78799</v>
      </c>
      <c r="U6" s="32">
        <v>77897</v>
      </c>
      <c r="V6" s="32">
        <v>78228</v>
      </c>
      <c r="W6" s="32">
        <v>81244</v>
      </c>
      <c r="X6" s="32">
        <v>85345</v>
      </c>
      <c r="Y6" s="32">
        <v>122917</v>
      </c>
      <c r="Z6" s="32">
        <v>123627</v>
      </c>
      <c r="AA6" s="32">
        <v>126044</v>
      </c>
      <c r="AB6" s="32">
        <v>124621</v>
      </c>
      <c r="AC6" s="32">
        <v>123160</v>
      </c>
      <c r="AD6" s="32">
        <v>121564</v>
      </c>
      <c r="AE6" s="32">
        <v>119943</v>
      </c>
      <c r="AF6" s="32">
        <v>118515</v>
      </c>
      <c r="AG6" s="32">
        <v>116532</v>
      </c>
      <c r="AH6" s="32">
        <v>114916</v>
      </c>
      <c r="AI6" s="32">
        <v>112624</v>
      </c>
      <c r="AJ6" s="32">
        <v>108705</v>
      </c>
      <c r="AK6" s="32">
        <v>105070</v>
      </c>
    </row>
    <row r="7" spans="1:38" x14ac:dyDescent="0.25">
      <c r="A7" s="145" t="s">
        <v>217</v>
      </c>
      <c r="B7" s="146">
        <v>16423.557349999999</v>
      </c>
      <c r="C7" s="146">
        <v>16460.35512</v>
      </c>
      <c r="D7" s="146">
        <v>16460.055609999999</v>
      </c>
      <c r="E7" s="26">
        <v>16485.41</v>
      </c>
      <c r="F7" s="26">
        <v>16551.47</v>
      </c>
      <c r="G7" s="26">
        <v>16994.669999999998</v>
      </c>
      <c r="H7" s="26">
        <v>17911</v>
      </c>
      <c r="I7" s="26">
        <v>18820</v>
      </c>
      <c r="J7" s="26">
        <v>19649</v>
      </c>
      <c r="K7" s="26">
        <v>20096</v>
      </c>
      <c r="L7" s="26">
        <v>20094</v>
      </c>
      <c r="M7" s="26">
        <v>20122</v>
      </c>
      <c r="N7" s="26">
        <v>20073</v>
      </c>
      <c r="O7" s="26">
        <v>19361</v>
      </c>
      <c r="P7" s="26">
        <v>18612</v>
      </c>
      <c r="Q7" s="26">
        <v>17875</v>
      </c>
      <c r="R7" s="26">
        <v>17374</v>
      </c>
      <c r="S7" s="26">
        <v>17020</v>
      </c>
      <c r="T7" s="26">
        <v>15945</v>
      </c>
      <c r="U7" s="26">
        <v>14598</v>
      </c>
      <c r="V7" s="26">
        <v>13053</v>
      </c>
      <c r="W7" s="26">
        <v>10264</v>
      </c>
      <c r="X7" s="26">
        <v>8424</v>
      </c>
      <c r="Y7" s="26">
        <v>6317</v>
      </c>
      <c r="Z7" s="26">
        <v>4981</v>
      </c>
      <c r="AA7" s="26">
        <v>4835</v>
      </c>
      <c r="AB7" s="26">
        <v>4826</v>
      </c>
      <c r="AC7" s="26">
        <v>1188</v>
      </c>
      <c r="AD7" s="26">
        <v>772</v>
      </c>
      <c r="AE7" s="26">
        <v>0</v>
      </c>
      <c r="AF7" s="26">
        <v>0</v>
      </c>
      <c r="AG7" s="26">
        <v>0</v>
      </c>
      <c r="AH7" s="26">
        <v>0</v>
      </c>
      <c r="AI7" s="26">
        <v>0</v>
      </c>
      <c r="AJ7" s="26">
        <v>0</v>
      </c>
      <c r="AK7" s="26">
        <v>0</v>
      </c>
      <c r="AL7" s="27"/>
    </row>
    <row r="8" spans="1:38" x14ac:dyDescent="0.25">
      <c r="A8" s="147" t="s">
        <v>218</v>
      </c>
      <c r="B8" s="148">
        <v>0</v>
      </c>
      <c r="C8" s="148">
        <v>0</v>
      </c>
      <c r="D8" s="148">
        <v>0</v>
      </c>
      <c r="E8" s="56">
        <v>0</v>
      </c>
      <c r="F8" s="56">
        <v>0</v>
      </c>
      <c r="G8" s="56">
        <v>0</v>
      </c>
      <c r="H8" s="56">
        <v>0</v>
      </c>
      <c r="I8" s="56">
        <v>0</v>
      </c>
      <c r="J8" s="56">
        <v>0</v>
      </c>
      <c r="K8" s="56">
        <v>0</v>
      </c>
      <c r="L8" s="56">
        <v>0</v>
      </c>
      <c r="M8" s="56">
        <v>0</v>
      </c>
      <c r="N8" s="56">
        <v>0</v>
      </c>
      <c r="O8" s="56">
        <v>0</v>
      </c>
      <c r="P8" s="56">
        <v>0</v>
      </c>
      <c r="Q8" s="56">
        <v>0</v>
      </c>
      <c r="R8" s="56">
        <v>0</v>
      </c>
      <c r="S8" s="56">
        <v>0</v>
      </c>
      <c r="T8" s="56">
        <v>0</v>
      </c>
      <c r="U8" s="56">
        <v>0</v>
      </c>
      <c r="V8" s="56">
        <v>540</v>
      </c>
      <c r="W8" s="56">
        <v>1635</v>
      </c>
      <c r="X8" s="56">
        <v>2912</v>
      </c>
      <c r="Y8" s="56">
        <v>3254</v>
      </c>
      <c r="Z8" s="56">
        <v>3047</v>
      </c>
      <c r="AA8" s="56">
        <v>5157</v>
      </c>
      <c r="AB8" s="56">
        <v>5107</v>
      </c>
      <c r="AC8" s="56">
        <v>4957</v>
      </c>
      <c r="AD8" s="56">
        <v>4929</v>
      </c>
      <c r="AE8" s="56">
        <v>5184</v>
      </c>
      <c r="AF8" s="56">
        <v>5034</v>
      </c>
      <c r="AG8" s="56">
        <v>4767</v>
      </c>
      <c r="AH8" s="56">
        <v>4717</v>
      </c>
      <c r="AI8" s="56">
        <v>5030</v>
      </c>
      <c r="AJ8" s="56">
        <v>5006</v>
      </c>
      <c r="AK8" s="56">
        <v>4764</v>
      </c>
      <c r="AL8" s="7"/>
    </row>
    <row r="9" spans="1:38" x14ac:dyDescent="0.25">
      <c r="A9" s="145" t="s">
        <v>219</v>
      </c>
      <c r="B9" s="146">
        <v>0</v>
      </c>
      <c r="C9" s="146">
        <v>0</v>
      </c>
      <c r="D9" s="14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3327</v>
      </c>
      <c r="AA9" s="26">
        <v>13218</v>
      </c>
      <c r="AB9" s="26">
        <v>22974</v>
      </c>
      <c r="AC9" s="26">
        <v>32605</v>
      </c>
      <c r="AD9" s="26">
        <v>38801</v>
      </c>
      <c r="AE9" s="26">
        <v>38337</v>
      </c>
      <c r="AF9" s="26">
        <v>37869</v>
      </c>
      <c r="AG9" s="26">
        <v>37392</v>
      </c>
      <c r="AH9" s="26">
        <v>36875</v>
      </c>
      <c r="AI9" s="26">
        <v>36354</v>
      </c>
      <c r="AJ9" s="26">
        <v>35768</v>
      </c>
      <c r="AK9" s="26">
        <v>35235</v>
      </c>
      <c r="AL9" s="27"/>
    </row>
    <row r="10" spans="1:38" x14ac:dyDescent="0.25">
      <c r="A10" s="143" t="s">
        <v>220</v>
      </c>
      <c r="B10" s="144">
        <v>0</v>
      </c>
      <c r="C10" s="144">
        <v>0</v>
      </c>
      <c r="D10" s="144">
        <v>0</v>
      </c>
      <c r="E10" s="32">
        <v>0</v>
      </c>
      <c r="F10" s="32">
        <v>0</v>
      </c>
      <c r="G10" s="32">
        <v>0</v>
      </c>
      <c r="H10" s="32">
        <v>0</v>
      </c>
      <c r="I10" s="32">
        <v>0</v>
      </c>
      <c r="J10" s="32">
        <v>0</v>
      </c>
      <c r="K10" s="32">
        <v>0</v>
      </c>
      <c r="L10" s="32">
        <v>0</v>
      </c>
      <c r="M10" s="32">
        <v>0</v>
      </c>
      <c r="N10" s="32">
        <v>0</v>
      </c>
      <c r="O10" s="32">
        <v>0</v>
      </c>
      <c r="P10" s="32">
        <v>0</v>
      </c>
      <c r="Q10" s="32">
        <v>0</v>
      </c>
      <c r="R10" s="32">
        <v>0</v>
      </c>
      <c r="S10" s="32">
        <v>154931</v>
      </c>
      <c r="T10" s="32">
        <v>149465</v>
      </c>
      <c r="U10" s="32">
        <v>144794</v>
      </c>
      <c r="V10" s="32">
        <v>140585</v>
      </c>
      <c r="W10" s="32">
        <v>0</v>
      </c>
      <c r="X10" s="32">
        <v>0</v>
      </c>
      <c r="Y10" s="32">
        <v>0</v>
      </c>
      <c r="Z10" s="32">
        <v>0</v>
      </c>
      <c r="AA10" s="32">
        <v>0</v>
      </c>
      <c r="AB10" s="32">
        <v>0</v>
      </c>
      <c r="AC10" s="32">
        <v>0</v>
      </c>
      <c r="AD10" s="32">
        <v>0</v>
      </c>
      <c r="AE10" s="32">
        <v>0</v>
      </c>
      <c r="AF10" s="32">
        <v>163291</v>
      </c>
      <c r="AG10" s="32">
        <v>159785</v>
      </c>
      <c r="AH10" s="32">
        <v>155924</v>
      </c>
      <c r="AI10" s="32">
        <v>148000</v>
      </c>
      <c r="AJ10" s="32">
        <v>0</v>
      </c>
      <c r="AK10" s="32">
        <v>0</v>
      </c>
    </row>
    <row r="11" spans="1:38" x14ac:dyDescent="0.25">
      <c r="A11" s="145" t="s">
        <v>221</v>
      </c>
      <c r="B11" s="146">
        <v>70655.875629999995</v>
      </c>
      <c r="C11" s="146">
        <v>73287.734410000005</v>
      </c>
      <c r="D11" s="146">
        <v>75855.904680000007</v>
      </c>
      <c r="E11" s="26">
        <v>77873.009999999995</v>
      </c>
      <c r="F11" s="26">
        <v>78086.84</v>
      </c>
      <c r="G11" s="26">
        <v>77953.509999999995</v>
      </c>
      <c r="H11" s="26">
        <v>72445</v>
      </c>
      <c r="I11" s="26">
        <v>72472</v>
      </c>
      <c r="J11" s="26">
        <v>72402</v>
      </c>
      <c r="K11" s="26">
        <v>72205</v>
      </c>
      <c r="L11" s="26">
        <v>72000</v>
      </c>
      <c r="M11" s="26">
        <v>72057</v>
      </c>
      <c r="N11" s="26">
        <v>71585</v>
      </c>
      <c r="O11" s="26">
        <v>71568</v>
      </c>
      <c r="P11" s="26">
        <v>71366</v>
      </c>
      <c r="Q11" s="26">
        <v>71268</v>
      </c>
      <c r="R11" s="26">
        <v>71068</v>
      </c>
      <c r="S11" s="26">
        <v>70262</v>
      </c>
      <c r="T11" s="26">
        <v>70200</v>
      </c>
      <c r="U11" s="26">
        <v>69768</v>
      </c>
      <c r="V11" s="26">
        <v>68600</v>
      </c>
      <c r="W11" s="26">
        <v>64990</v>
      </c>
      <c r="X11" s="26">
        <v>62003</v>
      </c>
      <c r="Y11" s="26">
        <v>60196</v>
      </c>
      <c r="Z11" s="26">
        <v>59269</v>
      </c>
      <c r="AA11" s="26">
        <v>60270</v>
      </c>
      <c r="AB11" s="26">
        <v>60187</v>
      </c>
      <c r="AC11" s="26">
        <v>59316</v>
      </c>
      <c r="AD11" s="26">
        <v>59255</v>
      </c>
      <c r="AE11" s="26">
        <v>57570</v>
      </c>
      <c r="AF11" s="26">
        <v>56671</v>
      </c>
      <c r="AG11" s="26">
        <v>55432</v>
      </c>
      <c r="AH11" s="26">
        <v>54074</v>
      </c>
      <c r="AI11" s="26">
        <v>41227</v>
      </c>
      <c r="AJ11" s="26">
        <v>26437</v>
      </c>
      <c r="AK11" s="26">
        <v>13720</v>
      </c>
      <c r="AL11" s="27"/>
    </row>
    <row r="12" spans="1:38" x14ac:dyDescent="0.25">
      <c r="A12" s="143" t="s">
        <v>222</v>
      </c>
      <c r="B12" s="144">
        <v>0</v>
      </c>
      <c r="C12" s="144">
        <v>0</v>
      </c>
      <c r="D12" s="144">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3879</v>
      </c>
      <c r="Y12" s="32">
        <v>15516</v>
      </c>
      <c r="Z12" s="32">
        <v>27091</v>
      </c>
      <c r="AA12" s="32">
        <v>38791</v>
      </c>
      <c r="AB12" s="32">
        <v>46550</v>
      </c>
      <c r="AC12" s="32">
        <v>46627</v>
      </c>
      <c r="AD12" s="32">
        <v>46649</v>
      </c>
      <c r="AE12" s="32">
        <v>46668</v>
      </c>
      <c r="AF12" s="32">
        <v>46770</v>
      </c>
      <c r="AG12" s="32">
        <v>46842</v>
      </c>
      <c r="AH12" s="32">
        <v>46889</v>
      </c>
      <c r="AI12" s="32">
        <v>46903</v>
      </c>
      <c r="AJ12" s="32">
        <v>46947</v>
      </c>
      <c r="AK12" s="32">
        <v>47031</v>
      </c>
    </row>
    <row r="13" spans="1:38" x14ac:dyDescent="0.25">
      <c r="A13" s="145" t="s">
        <v>223</v>
      </c>
      <c r="B13" s="146">
        <v>0</v>
      </c>
      <c r="C13" s="146">
        <v>0</v>
      </c>
      <c r="D13" s="14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7</v>
      </c>
      <c r="AD13" s="26">
        <v>7</v>
      </c>
      <c r="AE13" s="26">
        <v>8</v>
      </c>
      <c r="AF13" s="26">
        <v>9</v>
      </c>
      <c r="AG13" s="26">
        <v>72049</v>
      </c>
      <c r="AH13" s="26">
        <v>69742</v>
      </c>
      <c r="AI13" s="26">
        <v>72321</v>
      </c>
      <c r="AJ13" s="26">
        <v>69352</v>
      </c>
      <c r="AK13" s="26">
        <v>3267</v>
      </c>
      <c r="AL13" s="27"/>
    </row>
    <row r="14" spans="1:38" x14ac:dyDescent="0.25">
      <c r="A14" s="143" t="s">
        <v>224</v>
      </c>
      <c r="B14" s="144">
        <v>0</v>
      </c>
      <c r="C14" s="144">
        <v>12392.49696</v>
      </c>
      <c r="D14" s="144">
        <v>24779.708299999998</v>
      </c>
      <c r="E14" s="32">
        <v>37170.519999999997</v>
      </c>
      <c r="F14" s="32">
        <v>49419.15</v>
      </c>
      <c r="G14" s="32">
        <v>47871</v>
      </c>
      <c r="H14" s="32">
        <v>45510</v>
      </c>
      <c r="I14" s="32">
        <v>45541</v>
      </c>
      <c r="J14" s="32">
        <v>49138</v>
      </c>
      <c r="K14" s="32">
        <v>49029</v>
      </c>
      <c r="L14" s="32">
        <v>48974</v>
      </c>
      <c r="M14" s="32">
        <v>51404</v>
      </c>
      <c r="N14" s="32">
        <v>48824</v>
      </c>
      <c r="O14" s="32">
        <v>48754</v>
      </c>
      <c r="P14" s="32">
        <v>47994</v>
      </c>
      <c r="Q14" s="32">
        <v>48080</v>
      </c>
      <c r="R14" s="32">
        <v>48397</v>
      </c>
      <c r="S14" s="32">
        <v>48278</v>
      </c>
      <c r="T14" s="32">
        <v>48260</v>
      </c>
      <c r="U14" s="32">
        <v>48256</v>
      </c>
      <c r="V14" s="32">
        <v>48293</v>
      </c>
      <c r="W14" s="32">
        <v>48282</v>
      </c>
      <c r="X14" s="32">
        <v>48265</v>
      </c>
      <c r="Y14" s="32">
        <v>48298</v>
      </c>
      <c r="Z14" s="32">
        <v>47771</v>
      </c>
      <c r="AA14" s="32">
        <v>48363</v>
      </c>
      <c r="AB14" s="32">
        <v>48335</v>
      </c>
      <c r="AC14" s="32">
        <v>48555</v>
      </c>
      <c r="AD14" s="32">
        <v>48521</v>
      </c>
      <c r="AE14" s="32">
        <v>48484</v>
      </c>
      <c r="AF14" s="32">
        <v>48735</v>
      </c>
      <c r="AG14" s="32">
        <v>48856</v>
      </c>
      <c r="AH14" s="32">
        <v>48898</v>
      </c>
      <c r="AI14" s="32">
        <v>48853</v>
      </c>
      <c r="AJ14" s="32">
        <v>48892</v>
      </c>
      <c r="AK14" s="32">
        <v>49025</v>
      </c>
    </row>
    <row r="15" spans="1:38" x14ac:dyDescent="0.25">
      <c r="A15" s="145" t="s">
        <v>225</v>
      </c>
      <c r="B15" s="146">
        <v>0</v>
      </c>
      <c r="C15" s="146"/>
      <c r="D15" s="14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7"/>
    </row>
    <row r="16" spans="1:38" x14ac:dyDescent="0.25">
      <c r="A16" s="149" t="s">
        <v>226</v>
      </c>
      <c r="B16" s="144">
        <v>25851.04898</v>
      </c>
      <c r="C16" s="144">
        <v>25871.593410000001</v>
      </c>
      <c r="D16" s="144">
        <v>25874.408599999999</v>
      </c>
      <c r="E16" s="32">
        <v>25928.06</v>
      </c>
      <c r="F16" s="32">
        <v>25855.67</v>
      </c>
      <c r="G16" s="32">
        <v>25023.29</v>
      </c>
      <c r="H16" s="32">
        <v>23821</v>
      </c>
      <c r="I16" s="32">
        <v>23847</v>
      </c>
      <c r="J16" s="32">
        <v>25713</v>
      </c>
      <c r="K16" s="32">
        <v>25637</v>
      </c>
      <c r="L16" s="32">
        <v>25599</v>
      </c>
      <c r="M16" s="32">
        <v>25685</v>
      </c>
      <c r="N16" s="32">
        <v>25533</v>
      </c>
      <c r="O16" s="32">
        <v>25519</v>
      </c>
      <c r="P16" s="32">
        <v>25551</v>
      </c>
      <c r="Q16" s="32">
        <v>25302</v>
      </c>
      <c r="R16" s="32">
        <v>25308</v>
      </c>
      <c r="S16" s="32">
        <v>25233</v>
      </c>
      <c r="T16" s="32">
        <v>25221</v>
      </c>
      <c r="U16" s="32">
        <v>25205</v>
      </c>
      <c r="V16" s="32">
        <v>25219</v>
      </c>
      <c r="W16" s="32">
        <v>25202</v>
      </c>
      <c r="X16" s="32">
        <v>53307</v>
      </c>
      <c r="Y16" s="32">
        <v>46057</v>
      </c>
      <c r="Z16" s="32">
        <v>38586</v>
      </c>
      <c r="AA16" s="32">
        <v>32609</v>
      </c>
      <c r="AB16" s="32">
        <v>20401</v>
      </c>
      <c r="AC16" s="32">
        <v>14097</v>
      </c>
      <c r="AD16" s="32">
        <v>13549</v>
      </c>
      <c r="AE16" s="32">
        <v>2687</v>
      </c>
      <c r="AF16" s="32">
        <v>5532</v>
      </c>
      <c r="AG16" s="32">
        <v>3883</v>
      </c>
      <c r="AH16" s="32">
        <v>3395</v>
      </c>
      <c r="AI16" s="32">
        <v>2882</v>
      </c>
      <c r="AJ16" s="32">
        <v>1794</v>
      </c>
      <c r="AK16" s="32">
        <v>1443</v>
      </c>
    </row>
    <row r="17" spans="1:38" x14ac:dyDescent="0.25">
      <c r="A17" s="150" t="s">
        <v>227</v>
      </c>
      <c r="B17" s="146">
        <v>46105.26973</v>
      </c>
      <c r="C17" s="146">
        <v>42989.126929999999</v>
      </c>
      <c r="D17" s="146">
        <v>54262.526059999997</v>
      </c>
      <c r="E17" s="26">
        <v>49858.39</v>
      </c>
      <c r="F17" s="26">
        <v>45877.42</v>
      </c>
      <c r="G17" s="26">
        <v>46573.599999999999</v>
      </c>
      <c r="H17" s="26">
        <v>51978</v>
      </c>
      <c r="I17" s="26">
        <v>47341</v>
      </c>
      <c r="J17" s="26">
        <v>42842</v>
      </c>
      <c r="K17" s="26">
        <v>38268</v>
      </c>
      <c r="L17" s="26">
        <v>56327</v>
      </c>
      <c r="M17" s="26">
        <v>50980</v>
      </c>
      <c r="N17" s="26">
        <v>45435</v>
      </c>
      <c r="O17" s="26">
        <v>40346</v>
      </c>
      <c r="P17" s="26">
        <v>57741</v>
      </c>
      <c r="Q17" s="26">
        <v>50939</v>
      </c>
      <c r="R17" s="26">
        <v>43967</v>
      </c>
      <c r="S17" s="26">
        <v>37485</v>
      </c>
      <c r="T17" s="26">
        <v>56372</v>
      </c>
      <c r="U17" s="26">
        <v>47965</v>
      </c>
      <c r="V17" s="26">
        <v>40838</v>
      </c>
      <c r="W17" s="26">
        <v>34472</v>
      </c>
      <c r="X17" s="26">
        <v>25183</v>
      </c>
      <c r="Y17" s="26">
        <v>25198</v>
      </c>
      <c r="Z17" s="26">
        <v>24839</v>
      </c>
      <c r="AA17" s="26">
        <v>25229</v>
      </c>
      <c r="AB17" s="26">
        <v>25629</v>
      </c>
      <c r="AC17" s="26">
        <v>19417</v>
      </c>
      <c r="AD17" s="26">
        <v>8292</v>
      </c>
      <c r="AE17" s="26">
        <v>7334</v>
      </c>
      <c r="AF17" s="26">
        <v>3395</v>
      </c>
      <c r="AG17" s="26">
        <v>3395</v>
      </c>
      <c r="AH17" s="26">
        <v>1198</v>
      </c>
      <c r="AI17" s="26">
        <v>0</v>
      </c>
      <c r="AJ17" s="26">
        <v>0</v>
      </c>
      <c r="AK17" s="26">
        <v>0</v>
      </c>
      <c r="AL17" s="27"/>
    </row>
    <row r="18" spans="1:38" x14ac:dyDescent="0.25">
      <c r="A18" s="149" t="s">
        <v>228</v>
      </c>
      <c r="B18" s="144">
        <v>34226.788659999998</v>
      </c>
      <c r="C18" s="144">
        <v>34253.989479999997</v>
      </c>
      <c r="D18" s="144">
        <v>34257.716869999997</v>
      </c>
      <c r="E18" s="32">
        <v>34328.75</v>
      </c>
      <c r="F18" s="32">
        <v>34232.910000000003</v>
      </c>
      <c r="G18" s="32">
        <v>33130.839999999997</v>
      </c>
      <c r="H18" s="32">
        <v>31539</v>
      </c>
      <c r="I18" s="32">
        <v>31573</v>
      </c>
      <c r="J18" s="32">
        <v>34044</v>
      </c>
      <c r="K18" s="32">
        <v>33943</v>
      </c>
      <c r="L18" s="32">
        <v>33893</v>
      </c>
      <c r="M18" s="32">
        <v>34007</v>
      </c>
      <c r="N18" s="32">
        <v>33768</v>
      </c>
      <c r="O18" s="32">
        <v>33748</v>
      </c>
      <c r="P18" s="32">
        <v>33652</v>
      </c>
      <c r="Q18" s="32">
        <v>33500</v>
      </c>
      <c r="R18" s="32">
        <v>33507</v>
      </c>
      <c r="S18" s="32">
        <v>33408</v>
      </c>
      <c r="T18" s="32">
        <v>33393</v>
      </c>
      <c r="U18" s="32">
        <v>33371</v>
      </c>
      <c r="V18" s="32">
        <v>33390</v>
      </c>
      <c r="W18" s="32">
        <v>30007</v>
      </c>
      <c r="X18" s="32">
        <v>28558</v>
      </c>
      <c r="Y18" s="32">
        <v>28575</v>
      </c>
      <c r="Z18" s="32">
        <v>28166</v>
      </c>
      <c r="AA18" s="32">
        <v>11547</v>
      </c>
      <c r="AB18" s="32">
        <v>11729</v>
      </c>
      <c r="AC18" s="32">
        <v>6142</v>
      </c>
      <c r="AD18" s="32">
        <v>4273</v>
      </c>
      <c r="AE18" s="32">
        <v>0</v>
      </c>
      <c r="AF18" s="32">
        <v>0</v>
      </c>
      <c r="AG18" s="32">
        <v>0</v>
      </c>
      <c r="AH18" s="32">
        <v>0</v>
      </c>
      <c r="AI18" s="32">
        <v>0</v>
      </c>
      <c r="AJ18" s="32">
        <v>0</v>
      </c>
      <c r="AK18" s="32">
        <v>0</v>
      </c>
    </row>
    <row r="19" spans="1:38" x14ac:dyDescent="0.25">
      <c r="A19" s="145" t="s">
        <v>229</v>
      </c>
      <c r="B19" s="146">
        <v>18860.38394</v>
      </c>
      <c r="C19" s="146">
        <v>18890.328420000002</v>
      </c>
      <c r="D19" s="146">
        <v>18773.07346</v>
      </c>
      <c r="E19" s="26">
        <v>18800.009999999998</v>
      </c>
      <c r="F19" s="26">
        <v>18903.55</v>
      </c>
      <c r="G19" s="26">
        <v>29319.01</v>
      </c>
      <c r="H19" s="26">
        <v>28652</v>
      </c>
      <c r="I19" s="26">
        <v>28069</v>
      </c>
      <c r="J19" s="26">
        <v>19017</v>
      </c>
      <c r="K19" s="26">
        <v>19046</v>
      </c>
      <c r="L19" s="26">
        <v>19288</v>
      </c>
      <c r="M19" s="26">
        <v>19874</v>
      </c>
      <c r="N19" s="26">
        <v>19545</v>
      </c>
      <c r="O19" s="26">
        <v>19645</v>
      </c>
      <c r="P19" s="26">
        <v>19895</v>
      </c>
      <c r="Q19" s="26">
        <v>19967</v>
      </c>
      <c r="R19" s="26">
        <v>20029</v>
      </c>
      <c r="S19" s="26">
        <v>19884</v>
      </c>
      <c r="T19" s="26">
        <v>19893</v>
      </c>
      <c r="U19" s="26">
        <v>19888</v>
      </c>
      <c r="V19" s="26">
        <v>15457</v>
      </c>
      <c r="W19" s="26">
        <v>11044</v>
      </c>
      <c r="X19" s="26">
        <v>6369</v>
      </c>
      <c r="Y19" s="26">
        <v>1851</v>
      </c>
      <c r="Z19" s="26">
        <v>1477</v>
      </c>
      <c r="AA19" s="26">
        <v>0</v>
      </c>
      <c r="AB19" s="26">
        <v>0</v>
      </c>
      <c r="AC19" s="26">
        <v>0</v>
      </c>
      <c r="AD19" s="26">
        <v>0</v>
      </c>
      <c r="AE19" s="26">
        <v>0</v>
      </c>
      <c r="AF19" s="26">
        <v>2175</v>
      </c>
      <c r="AG19" s="26">
        <v>2371</v>
      </c>
      <c r="AH19" s="26">
        <v>2335</v>
      </c>
      <c r="AI19" s="26">
        <v>0</v>
      </c>
      <c r="AJ19" s="26">
        <v>0</v>
      </c>
      <c r="AK19" s="26">
        <v>0</v>
      </c>
      <c r="AL19" s="27"/>
    </row>
    <row r="20" spans="1:38" x14ac:dyDescent="0.25">
      <c r="A20" s="143" t="s">
        <v>230</v>
      </c>
      <c r="B20" s="144"/>
      <c r="C20" s="144"/>
      <c r="D20" s="144"/>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38" x14ac:dyDescent="0.25">
      <c r="A21" s="150" t="s">
        <v>231</v>
      </c>
      <c r="B21" s="146">
        <v>0</v>
      </c>
      <c r="C21" s="146">
        <v>0</v>
      </c>
      <c r="D21" s="146">
        <v>0</v>
      </c>
      <c r="E21" s="26">
        <v>0</v>
      </c>
      <c r="F21" s="26">
        <v>0</v>
      </c>
      <c r="G21" s="26">
        <v>0</v>
      </c>
      <c r="H21" s="26">
        <v>0</v>
      </c>
      <c r="I21" s="26">
        <v>0</v>
      </c>
      <c r="J21" s="26">
        <v>0</v>
      </c>
      <c r="K21" s="26">
        <v>0</v>
      </c>
      <c r="L21" s="26">
        <v>0</v>
      </c>
      <c r="M21" s="26">
        <v>0</v>
      </c>
      <c r="N21" s="26">
        <v>28992</v>
      </c>
      <c r="O21" s="26">
        <v>29053</v>
      </c>
      <c r="P21" s="26">
        <v>58135</v>
      </c>
      <c r="Q21" s="26">
        <v>58135</v>
      </c>
      <c r="R21" s="26">
        <v>58715</v>
      </c>
      <c r="S21" s="26">
        <v>58665</v>
      </c>
      <c r="T21" s="26">
        <v>59076</v>
      </c>
      <c r="U21" s="26">
        <v>58833</v>
      </c>
      <c r="V21" s="26">
        <v>59232</v>
      </c>
      <c r="W21" s="26">
        <v>59207</v>
      </c>
      <c r="X21" s="26">
        <v>59537</v>
      </c>
      <c r="Y21" s="26">
        <v>59251</v>
      </c>
      <c r="Z21" s="26">
        <v>59096</v>
      </c>
      <c r="AA21" s="26">
        <v>59498</v>
      </c>
      <c r="AB21" s="26">
        <v>30609</v>
      </c>
      <c r="AC21" s="26">
        <v>30356</v>
      </c>
      <c r="AD21" s="26">
        <v>1840</v>
      </c>
      <c r="AE21" s="26">
        <v>2026</v>
      </c>
      <c r="AF21" s="26">
        <v>2324</v>
      </c>
      <c r="AG21" s="26">
        <v>2476</v>
      </c>
      <c r="AH21" s="26">
        <v>0</v>
      </c>
      <c r="AI21" s="26">
        <v>0</v>
      </c>
      <c r="AJ21" s="26">
        <v>0</v>
      </c>
      <c r="AK21" s="26">
        <v>0</v>
      </c>
      <c r="AL21" s="27"/>
    </row>
    <row r="22" spans="1:38" x14ac:dyDescent="0.25">
      <c r="A22" s="149" t="s">
        <v>227</v>
      </c>
      <c r="B22" s="144">
        <v>0</v>
      </c>
      <c r="C22" s="144">
        <v>0</v>
      </c>
      <c r="D22" s="144">
        <v>0</v>
      </c>
      <c r="E22" s="32">
        <v>0</v>
      </c>
      <c r="F22" s="32">
        <v>51934.89</v>
      </c>
      <c r="G22" s="32">
        <v>36583.69</v>
      </c>
      <c r="H22" s="32">
        <v>35576</v>
      </c>
      <c r="I22" s="32">
        <v>34744</v>
      </c>
      <c r="J22" s="32">
        <v>53237</v>
      </c>
      <c r="K22" s="32">
        <v>51424</v>
      </c>
      <c r="L22" s="32">
        <v>49947</v>
      </c>
      <c r="M22" s="32">
        <v>47733</v>
      </c>
      <c r="N22" s="32">
        <v>53712</v>
      </c>
      <c r="O22" s="32">
        <v>51045</v>
      </c>
      <c r="P22" s="32">
        <v>48628</v>
      </c>
      <c r="Q22" s="32">
        <v>45763</v>
      </c>
      <c r="R22" s="32">
        <v>52391</v>
      </c>
      <c r="S22" s="32">
        <v>48583</v>
      </c>
      <c r="T22" s="32">
        <v>45213</v>
      </c>
      <c r="U22" s="32">
        <v>41657</v>
      </c>
      <c r="V22" s="32">
        <v>49565</v>
      </c>
      <c r="W22" s="32">
        <v>45783</v>
      </c>
      <c r="X22" s="32">
        <v>42456</v>
      </c>
      <c r="Y22" s="32">
        <v>38897</v>
      </c>
      <c r="Z22" s="32">
        <v>48239</v>
      </c>
      <c r="AA22" s="32">
        <v>44479</v>
      </c>
      <c r="AB22" s="32">
        <v>40828</v>
      </c>
      <c r="AC22" s="32">
        <v>37097</v>
      </c>
      <c r="AD22" s="32">
        <v>10892</v>
      </c>
      <c r="AE22" s="32">
        <v>7617</v>
      </c>
      <c r="AF22" s="32">
        <v>4438</v>
      </c>
      <c r="AG22" s="32">
        <v>1451</v>
      </c>
      <c r="AH22" s="32">
        <v>0</v>
      </c>
      <c r="AI22" s="32">
        <v>0</v>
      </c>
      <c r="AJ22" s="32">
        <v>0</v>
      </c>
      <c r="AK22" s="32">
        <v>0</v>
      </c>
    </row>
    <row r="23" spans="1:38" x14ac:dyDescent="0.25">
      <c r="A23" s="145" t="s">
        <v>232</v>
      </c>
      <c r="B23" s="146"/>
      <c r="C23" s="146"/>
      <c r="D23" s="14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7"/>
    </row>
    <row r="24" spans="1:38" x14ac:dyDescent="0.25">
      <c r="A24" s="149" t="s">
        <v>233</v>
      </c>
      <c r="B24" s="144">
        <v>0</v>
      </c>
      <c r="C24" s="144">
        <v>0</v>
      </c>
      <c r="D24" s="144">
        <v>0</v>
      </c>
      <c r="E24" s="32">
        <v>131782.95000000001</v>
      </c>
      <c r="F24" s="32">
        <v>131818.15</v>
      </c>
      <c r="G24" s="32">
        <v>131845.76999999999</v>
      </c>
      <c r="H24" s="32">
        <v>131811</v>
      </c>
      <c r="I24" s="32">
        <v>1860</v>
      </c>
      <c r="J24" s="32">
        <v>2037</v>
      </c>
      <c r="K24" s="32">
        <v>2574</v>
      </c>
      <c r="L24" s="32">
        <v>2933</v>
      </c>
      <c r="M24" s="32">
        <v>3466</v>
      </c>
      <c r="N24" s="32">
        <v>3649</v>
      </c>
      <c r="O24" s="32">
        <v>4035</v>
      </c>
      <c r="P24" s="32">
        <v>3883</v>
      </c>
      <c r="Q24" s="32">
        <v>3808</v>
      </c>
      <c r="R24" s="32">
        <v>3961</v>
      </c>
      <c r="S24" s="32">
        <v>4008</v>
      </c>
      <c r="T24" s="32">
        <v>3569</v>
      </c>
      <c r="U24" s="32">
        <v>3317</v>
      </c>
      <c r="V24" s="32">
        <v>3232</v>
      </c>
      <c r="W24" s="32">
        <v>3192</v>
      </c>
      <c r="X24" s="32">
        <v>2896</v>
      </c>
      <c r="Y24" s="32">
        <v>0</v>
      </c>
      <c r="Z24" s="32">
        <v>0</v>
      </c>
      <c r="AA24" s="32">
        <v>0</v>
      </c>
      <c r="AB24" s="32">
        <v>0</v>
      </c>
      <c r="AC24" s="32">
        <v>0</v>
      </c>
      <c r="AD24" s="32">
        <v>0</v>
      </c>
      <c r="AE24" s="32">
        <v>0</v>
      </c>
      <c r="AF24" s="32">
        <v>0</v>
      </c>
      <c r="AG24" s="32">
        <v>0</v>
      </c>
      <c r="AH24" s="32">
        <v>0</v>
      </c>
      <c r="AI24" s="32">
        <v>0</v>
      </c>
      <c r="AJ24" s="32">
        <v>0</v>
      </c>
      <c r="AK24" s="32">
        <v>0</v>
      </c>
    </row>
    <row r="25" spans="1:38" x14ac:dyDescent="0.25">
      <c r="A25" s="150" t="s">
        <v>234</v>
      </c>
      <c r="B25" s="146">
        <v>37409.077989999998</v>
      </c>
      <c r="C25" s="146">
        <v>35409.195930000002</v>
      </c>
      <c r="D25" s="146">
        <v>33461.764969999997</v>
      </c>
      <c r="E25" s="26">
        <v>38310.480000000003</v>
      </c>
      <c r="F25" s="26">
        <v>36244.31</v>
      </c>
      <c r="G25" s="26">
        <v>33511.300000000003</v>
      </c>
      <c r="H25" s="26">
        <v>31604</v>
      </c>
      <c r="I25" s="26">
        <v>38590</v>
      </c>
      <c r="J25" s="26">
        <v>36190</v>
      </c>
      <c r="K25" s="26">
        <v>33749</v>
      </c>
      <c r="L25" s="26">
        <v>31510</v>
      </c>
      <c r="M25" s="26">
        <v>39949</v>
      </c>
      <c r="N25" s="26">
        <v>36883</v>
      </c>
      <c r="O25" s="26">
        <v>34485</v>
      </c>
      <c r="P25" s="26">
        <v>31582</v>
      </c>
      <c r="Q25" s="26">
        <v>9972</v>
      </c>
      <c r="R25" s="26">
        <v>7157</v>
      </c>
      <c r="S25" s="26">
        <v>4503</v>
      </c>
      <c r="T25" s="26">
        <v>1951</v>
      </c>
      <c r="U25" s="26">
        <v>9114</v>
      </c>
      <c r="V25" s="26">
        <v>6552</v>
      </c>
      <c r="W25" s="26">
        <v>4112</v>
      </c>
      <c r="X25" s="26">
        <v>1764</v>
      </c>
      <c r="Y25" s="26">
        <v>0</v>
      </c>
      <c r="Z25" s="26">
        <v>0</v>
      </c>
      <c r="AA25" s="26">
        <v>0</v>
      </c>
      <c r="AB25" s="26">
        <v>0</v>
      </c>
      <c r="AC25" s="26">
        <v>0</v>
      </c>
      <c r="AD25" s="26">
        <v>0</v>
      </c>
      <c r="AE25" s="26">
        <v>0</v>
      </c>
      <c r="AF25" s="26">
        <v>0</v>
      </c>
      <c r="AG25" s="26">
        <v>0</v>
      </c>
      <c r="AH25" s="26">
        <v>0</v>
      </c>
      <c r="AI25" s="26">
        <v>0</v>
      </c>
      <c r="AJ25" s="26">
        <v>0</v>
      </c>
      <c r="AK25" s="26">
        <v>0</v>
      </c>
      <c r="AL25" s="27"/>
    </row>
    <row r="26" spans="1:38" x14ac:dyDescent="0.25">
      <c r="A26" s="143" t="s">
        <v>235</v>
      </c>
      <c r="B26" s="144"/>
      <c r="C26" s="144"/>
      <c r="D26" s="144"/>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row>
    <row r="27" spans="1:38" x14ac:dyDescent="0.25">
      <c r="A27" s="150" t="s">
        <v>226</v>
      </c>
      <c r="B27" s="146">
        <v>8081.8791899999997</v>
      </c>
      <c r="C27" s="146">
        <v>7240.4767099999999</v>
      </c>
      <c r="D27" s="146">
        <v>7233.2106199999998</v>
      </c>
      <c r="E27" s="26">
        <v>7275.11</v>
      </c>
      <c r="F27" s="26">
        <v>7233.28</v>
      </c>
      <c r="G27" s="26">
        <v>8762.5499999999993</v>
      </c>
      <c r="H27" s="26">
        <v>8450</v>
      </c>
      <c r="I27" s="26">
        <v>8481</v>
      </c>
      <c r="J27" s="26">
        <v>8995</v>
      </c>
      <c r="K27" s="26">
        <v>8949</v>
      </c>
      <c r="L27" s="26">
        <v>6009</v>
      </c>
      <c r="M27" s="26">
        <v>6052</v>
      </c>
      <c r="N27" s="26">
        <v>5998</v>
      </c>
      <c r="O27" s="26">
        <v>4542</v>
      </c>
      <c r="P27" s="26">
        <v>3087</v>
      </c>
      <c r="Q27" s="26">
        <v>1616</v>
      </c>
      <c r="R27" s="26">
        <v>133</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7"/>
    </row>
    <row r="28" spans="1:38" x14ac:dyDescent="0.25">
      <c r="A28" s="149" t="s">
        <v>227</v>
      </c>
      <c r="B28" s="144">
        <v>3943.5702200000001</v>
      </c>
      <c r="C28" s="144">
        <v>3463.87662</v>
      </c>
      <c r="D28" s="144">
        <v>3437.5558299999998</v>
      </c>
      <c r="E28" s="32">
        <v>3409.08</v>
      </c>
      <c r="F28" s="32">
        <v>3371.37</v>
      </c>
      <c r="G28" s="32">
        <v>4971.96</v>
      </c>
      <c r="H28" s="32">
        <v>3829</v>
      </c>
      <c r="I28" s="32">
        <v>3822</v>
      </c>
      <c r="J28" s="32">
        <v>4034</v>
      </c>
      <c r="K28" s="32">
        <v>4016</v>
      </c>
      <c r="L28" s="32">
        <v>2749</v>
      </c>
      <c r="M28" s="32">
        <v>2754</v>
      </c>
      <c r="N28" s="32">
        <v>2713</v>
      </c>
      <c r="O28" s="32">
        <v>2056</v>
      </c>
      <c r="P28" s="32">
        <v>1252</v>
      </c>
      <c r="Q28" s="32">
        <v>730</v>
      </c>
      <c r="R28" s="32">
        <v>393</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row>
    <row r="29" spans="1:38" x14ac:dyDescent="0.25">
      <c r="A29" s="145" t="s">
        <v>236</v>
      </c>
      <c r="B29" s="146"/>
      <c r="C29" s="146"/>
      <c r="D29" s="14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7"/>
    </row>
    <row r="30" spans="1:38" x14ac:dyDescent="0.25">
      <c r="A30" s="149" t="s">
        <v>226</v>
      </c>
      <c r="B30" s="144">
        <v>0</v>
      </c>
      <c r="C30" s="144">
        <v>0</v>
      </c>
      <c r="D30" s="144">
        <v>0</v>
      </c>
      <c r="E30" s="32">
        <v>0</v>
      </c>
      <c r="F30" s="32">
        <v>0</v>
      </c>
      <c r="G30" s="32">
        <v>0</v>
      </c>
      <c r="H30" s="32">
        <v>104879</v>
      </c>
      <c r="I30" s="32">
        <v>105052</v>
      </c>
      <c r="J30" s="32">
        <v>113633</v>
      </c>
      <c r="K30" s="32">
        <v>114828</v>
      </c>
      <c r="L30" s="32">
        <v>88167</v>
      </c>
      <c r="M30" s="32">
        <v>60981</v>
      </c>
      <c r="N30" s="32">
        <v>33694</v>
      </c>
      <c r="O30" s="32">
        <v>6821</v>
      </c>
      <c r="P30" s="32">
        <v>6612</v>
      </c>
      <c r="Q30" s="32">
        <v>6404</v>
      </c>
      <c r="R30" s="32">
        <v>6617</v>
      </c>
      <c r="S30" s="32">
        <v>4739</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row>
    <row r="31" spans="1:38" x14ac:dyDescent="0.25">
      <c r="A31" s="150" t="s">
        <v>237</v>
      </c>
      <c r="B31" s="146">
        <v>0</v>
      </c>
      <c r="C31" s="146">
        <v>0</v>
      </c>
      <c r="D31" s="146">
        <v>0</v>
      </c>
      <c r="E31" s="26">
        <v>0</v>
      </c>
      <c r="F31" s="26">
        <v>0</v>
      </c>
      <c r="G31" s="26">
        <v>0</v>
      </c>
      <c r="H31" s="26">
        <v>227</v>
      </c>
      <c r="I31" s="26">
        <v>211</v>
      </c>
      <c r="J31" s="26">
        <v>209</v>
      </c>
      <c r="K31" s="26">
        <v>229</v>
      </c>
      <c r="L31" s="26">
        <v>220</v>
      </c>
      <c r="M31" s="26">
        <v>199</v>
      </c>
      <c r="N31" s="26">
        <v>203</v>
      </c>
      <c r="O31" s="26">
        <v>215</v>
      </c>
      <c r="P31" s="26">
        <v>206</v>
      </c>
      <c r="Q31" s="26">
        <v>202</v>
      </c>
      <c r="R31" s="26">
        <v>202</v>
      </c>
      <c r="S31" s="26">
        <v>138</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7"/>
    </row>
    <row r="32" spans="1:38" x14ac:dyDescent="0.25">
      <c r="A32" s="143" t="s">
        <v>238</v>
      </c>
      <c r="B32" s="144">
        <v>0</v>
      </c>
      <c r="C32" s="144">
        <v>0</v>
      </c>
      <c r="D32" s="144">
        <v>0</v>
      </c>
      <c r="E32" s="32">
        <v>0</v>
      </c>
      <c r="F32" s="32">
        <v>0</v>
      </c>
      <c r="G32" s="32">
        <v>0</v>
      </c>
      <c r="H32" s="32">
        <v>65117</v>
      </c>
      <c r="I32" s="32">
        <v>62795</v>
      </c>
      <c r="J32" s="32">
        <v>43448</v>
      </c>
      <c r="K32" s="32">
        <v>40504</v>
      </c>
      <c r="L32" s="32">
        <v>56945</v>
      </c>
      <c r="M32" s="32">
        <v>52331</v>
      </c>
      <c r="N32" s="32">
        <v>26519</v>
      </c>
      <c r="O32" s="32">
        <v>21082</v>
      </c>
      <c r="P32" s="32">
        <v>0</v>
      </c>
      <c r="Q32" s="32">
        <v>0</v>
      </c>
      <c r="R32" s="32">
        <v>0</v>
      </c>
      <c r="S32" s="32">
        <v>0</v>
      </c>
      <c r="T32" s="32">
        <v>0</v>
      </c>
      <c r="U32" s="32">
        <v>0</v>
      </c>
      <c r="V32" s="32">
        <v>0</v>
      </c>
      <c r="W32" s="32">
        <v>0</v>
      </c>
      <c r="X32" s="32">
        <v>0</v>
      </c>
      <c r="Y32" s="32">
        <v>0</v>
      </c>
      <c r="Z32" s="32">
        <v>0</v>
      </c>
      <c r="AA32" s="32">
        <v>0</v>
      </c>
      <c r="AB32" s="32">
        <v>0</v>
      </c>
      <c r="AC32" s="32">
        <v>0</v>
      </c>
      <c r="AD32" s="32">
        <v>0</v>
      </c>
      <c r="AE32" s="32">
        <v>0</v>
      </c>
      <c r="AF32" s="32">
        <v>0</v>
      </c>
      <c r="AG32" s="32">
        <v>0</v>
      </c>
      <c r="AH32" s="32">
        <v>0</v>
      </c>
      <c r="AI32" s="32">
        <v>0</v>
      </c>
      <c r="AJ32" s="32">
        <v>0</v>
      </c>
      <c r="AK32" s="32">
        <v>0</v>
      </c>
    </row>
    <row r="33" spans="1:38" x14ac:dyDescent="0.25">
      <c r="A33" s="145" t="s">
        <v>239</v>
      </c>
      <c r="B33" s="146"/>
      <c r="C33" s="146"/>
      <c r="D33" s="14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7"/>
    </row>
    <row r="34" spans="1:38" x14ac:dyDescent="0.25">
      <c r="A34" s="149" t="s">
        <v>231</v>
      </c>
      <c r="B34" s="144">
        <v>10197.131219999999</v>
      </c>
      <c r="C34" s="144">
        <v>10198.630080000001</v>
      </c>
      <c r="D34" s="144">
        <v>10182.02456</v>
      </c>
      <c r="E34" s="32">
        <v>6565.65</v>
      </c>
      <c r="F34" s="32">
        <v>7093.57</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row>
    <row r="35" spans="1:38" x14ac:dyDescent="0.25">
      <c r="A35" s="150" t="s">
        <v>240</v>
      </c>
      <c r="B35" s="146">
        <v>4721.6149800000003</v>
      </c>
      <c r="C35" s="146">
        <v>4701.19355</v>
      </c>
      <c r="D35" s="146">
        <v>4653.6506360509802</v>
      </c>
      <c r="E35" s="26">
        <v>2999.27</v>
      </c>
      <c r="F35" s="26">
        <v>3271.09</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7"/>
    </row>
    <row r="36" spans="1:38" x14ac:dyDescent="0.25">
      <c r="A36" s="143" t="s">
        <v>241</v>
      </c>
      <c r="B36" s="144"/>
      <c r="C36" s="144"/>
      <c r="D36" s="144"/>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row>
    <row r="37" spans="1:38" x14ac:dyDescent="0.25">
      <c r="A37" s="150" t="s">
        <v>226</v>
      </c>
      <c r="B37" s="146">
        <v>4719.8846599999997</v>
      </c>
      <c r="C37" s="146">
        <v>2155.4844800000001</v>
      </c>
      <c r="D37" s="146">
        <v>4440.0796600000003</v>
      </c>
      <c r="E37" s="26">
        <v>1963.17</v>
      </c>
      <c r="F37" s="26">
        <v>4413.03</v>
      </c>
      <c r="G37" s="26">
        <v>2007.02</v>
      </c>
      <c r="H37" s="26">
        <v>3597</v>
      </c>
      <c r="I37" s="26">
        <v>1220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7"/>
    </row>
    <row r="38" spans="1:38" x14ac:dyDescent="0.25">
      <c r="A38" s="149" t="s">
        <v>242</v>
      </c>
      <c r="B38" s="144">
        <v>2113.4202700000001</v>
      </c>
      <c r="C38" s="144">
        <v>964.91466000000003</v>
      </c>
      <c r="D38" s="144">
        <v>1988.0846300000001</v>
      </c>
      <c r="E38" s="32">
        <v>878.81</v>
      </c>
      <c r="F38" s="32">
        <v>1975.99</v>
      </c>
      <c r="G38" s="32">
        <v>898.45</v>
      </c>
      <c r="H38" s="32">
        <v>1610</v>
      </c>
      <c r="I38" s="32">
        <v>546</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32">
        <v>0</v>
      </c>
      <c r="AA38" s="32">
        <v>0</v>
      </c>
      <c r="AB38" s="32">
        <v>0</v>
      </c>
      <c r="AC38" s="32">
        <v>0</v>
      </c>
      <c r="AD38" s="32">
        <v>0</v>
      </c>
      <c r="AE38" s="32">
        <v>0</v>
      </c>
      <c r="AF38" s="32">
        <v>0</v>
      </c>
      <c r="AG38" s="32">
        <v>0</v>
      </c>
      <c r="AH38" s="32">
        <v>0</v>
      </c>
      <c r="AI38" s="32">
        <v>0</v>
      </c>
      <c r="AJ38" s="32">
        <v>0</v>
      </c>
      <c r="AK38" s="32">
        <v>0</v>
      </c>
    </row>
    <row r="39" spans="1:38" x14ac:dyDescent="0.25">
      <c r="A39" s="145" t="s">
        <v>243</v>
      </c>
      <c r="B39" s="146"/>
      <c r="C39" s="146"/>
      <c r="D39" s="14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7"/>
    </row>
    <row r="40" spans="1:38" x14ac:dyDescent="0.25">
      <c r="A40" s="149" t="s">
        <v>244</v>
      </c>
      <c r="B40" s="144">
        <v>2505.9059400000001</v>
      </c>
      <c r="C40" s="144">
        <v>1257.99731</v>
      </c>
      <c r="D40" s="144">
        <v>2794.9603499999998</v>
      </c>
      <c r="E40" s="32">
        <v>1251.1600000000001</v>
      </c>
      <c r="F40" s="32">
        <v>2642.71</v>
      </c>
      <c r="G40" s="32">
        <v>1101.4100000000001</v>
      </c>
      <c r="H40" s="32">
        <v>0</v>
      </c>
      <c r="I40" s="32">
        <v>0</v>
      </c>
      <c r="J40" s="32">
        <v>0</v>
      </c>
      <c r="K40" s="32">
        <v>0</v>
      </c>
      <c r="L40" s="32">
        <v>0</v>
      </c>
      <c r="M40" s="32">
        <v>0</v>
      </c>
      <c r="N40" s="32">
        <v>0</v>
      </c>
      <c r="O40" s="32">
        <v>0</v>
      </c>
      <c r="P40" s="32">
        <v>0</v>
      </c>
      <c r="Q40" s="32">
        <v>0</v>
      </c>
      <c r="R40" s="32">
        <v>0</v>
      </c>
      <c r="S40" s="32">
        <v>0</v>
      </c>
      <c r="T40" s="32">
        <v>0</v>
      </c>
      <c r="U40" s="32">
        <v>0</v>
      </c>
      <c r="V40" s="32">
        <v>0</v>
      </c>
      <c r="W40" s="32">
        <v>0</v>
      </c>
      <c r="X40" s="32">
        <v>0</v>
      </c>
      <c r="Y40" s="32">
        <v>0</v>
      </c>
      <c r="Z40" s="32">
        <v>0</v>
      </c>
      <c r="AA40" s="32">
        <v>0</v>
      </c>
      <c r="AB40" s="32">
        <v>0</v>
      </c>
      <c r="AC40" s="32">
        <v>0</v>
      </c>
      <c r="AD40" s="32">
        <v>0</v>
      </c>
      <c r="AE40" s="32">
        <v>0</v>
      </c>
      <c r="AF40" s="32">
        <v>0</v>
      </c>
      <c r="AG40" s="32">
        <v>0</v>
      </c>
      <c r="AH40" s="32">
        <v>0</v>
      </c>
      <c r="AI40" s="32">
        <v>0</v>
      </c>
      <c r="AJ40" s="32">
        <v>0</v>
      </c>
      <c r="AK40" s="32">
        <v>0</v>
      </c>
    </row>
    <row r="41" spans="1:38" x14ac:dyDescent="0.25">
      <c r="A41" s="150" t="s">
        <v>245</v>
      </c>
      <c r="B41" s="146">
        <v>15042.84484</v>
      </c>
      <c r="C41" s="146">
        <v>7550.2454399999997</v>
      </c>
      <c r="D41" s="146">
        <v>16778.762180000002</v>
      </c>
      <c r="E41" s="26">
        <v>7509.18</v>
      </c>
      <c r="F41" s="26">
        <v>15864.4</v>
      </c>
      <c r="G41" s="26">
        <v>6610.26</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7"/>
    </row>
    <row r="42" spans="1:38" x14ac:dyDescent="0.25">
      <c r="A42" s="149" t="s">
        <v>246</v>
      </c>
      <c r="B42" s="144">
        <v>2119.0598399999999</v>
      </c>
      <c r="C42" s="144">
        <v>966.05714</v>
      </c>
      <c r="D42" s="144">
        <v>1993.1123</v>
      </c>
      <c r="E42" s="32">
        <v>879.77</v>
      </c>
      <c r="F42" s="32">
        <v>1844.38</v>
      </c>
      <c r="G42" s="32">
        <v>764.17</v>
      </c>
      <c r="H42" s="32">
        <v>0</v>
      </c>
      <c r="I42" s="32">
        <v>0</v>
      </c>
      <c r="J42" s="32">
        <v>0</v>
      </c>
      <c r="K42" s="32">
        <v>0</v>
      </c>
      <c r="L42" s="32">
        <v>0</v>
      </c>
      <c r="M42" s="32">
        <v>0</v>
      </c>
      <c r="N42" s="32">
        <v>0</v>
      </c>
      <c r="O42" s="32">
        <v>0</v>
      </c>
      <c r="P42" s="32">
        <v>0</v>
      </c>
      <c r="Q42" s="32">
        <v>0</v>
      </c>
      <c r="R42" s="32">
        <v>0</v>
      </c>
      <c r="S42" s="32">
        <v>0</v>
      </c>
      <c r="T42" s="32">
        <v>0</v>
      </c>
      <c r="U42" s="32">
        <v>0</v>
      </c>
      <c r="V42" s="32">
        <v>0</v>
      </c>
      <c r="W42" s="32">
        <v>0</v>
      </c>
      <c r="X42" s="32">
        <v>0</v>
      </c>
      <c r="Y42" s="32">
        <v>0</v>
      </c>
      <c r="Z42" s="32">
        <v>0</v>
      </c>
      <c r="AA42" s="32">
        <v>0</v>
      </c>
      <c r="AB42" s="32">
        <v>0</v>
      </c>
      <c r="AC42" s="32">
        <v>0</v>
      </c>
      <c r="AD42" s="32">
        <v>0</v>
      </c>
      <c r="AE42" s="32">
        <v>0</v>
      </c>
      <c r="AF42" s="32">
        <v>0</v>
      </c>
      <c r="AG42" s="32">
        <v>0</v>
      </c>
      <c r="AH42" s="32">
        <v>0</v>
      </c>
      <c r="AI42" s="32">
        <v>0</v>
      </c>
      <c r="AJ42" s="32">
        <v>0</v>
      </c>
      <c r="AK42" s="32">
        <v>0</v>
      </c>
    </row>
    <row r="43" spans="1:38" x14ac:dyDescent="0.25">
      <c r="A43" s="145" t="s">
        <v>247</v>
      </c>
      <c r="B43" s="146"/>
      <c r="C43" s="146"/>
      <c r="D43" s="14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7"/>
    </row>
    <row r="44" spans="1:38" x14ac:dyDescent="0.25">
      <c r="A44" s="149" t="s">
        <v>244</v>
      </c>
      <c r="B44" s="144">
        <v>102.5719</v>
      </c>
      <c r="C44" s="144">
        <v>128.69193000000001</v>
      </c>
      <c r="D44" s="144">
        <v>0</v>
      </c>
      <c r="E44" s="144">
        <v>0</v>
      </c>
      <c r="F44" s="144">
        <v>0</v>
      </c>
      <c r="G44" s="144">
        <v>0</v>
      </c>
      <c r="H44" s="144">
        <v>0</v>
      </c>
      <c r="I44" s="144">
        <v>0</v>
      </c>
      <c r="J44" s="144">
        <v>0</v>
      </c>
      <c r="K44" s="144">
        <v>0</v>
      </c>
      <c r="L44" s="144">
        <v>0</v>
      </c>
      <c r="M44" s="144">
        <v>0</v>
      </c>
      <c r="N44" s="144">
        <v>0</v>
      </c>
      <c r="O44" s="144">
        <v>0</v>
      </c>
      <c r="P44" s="144">
        <v>0</v>
      </c>
      <c r="Q44" s="144">
        <v>0</v>
      </c>
      <c r="R44" s="144">
        <v>0</v>
      </c>
      <c r="S44" s="144">
        <v>0</v>
      </c>
      <c r="T44" s="144">
        <v>0</v>
      </c>
      <c r="U44" s="144">
        <v>0</v>
      </c>
      <c r="V44" s="144">
        <v>0</v>
      </c>
      <c r="W44" s="144">
        <v>0</v>
      </c>
      <c r="X44" s="144">
        <v>0</v>
      </c>
      <c r="Y44" s="144">
        <v>0</v>
      </c>
      <c r="Z44" s="144">
        <v>0</v>
      </c>
      <c r="AA44" s="144">
        <v>0</v>
      </c>
      <c r="AB44" s="144">
        <v>0</v>
      </c>
      <c r="AC44" s="144">
        <v>0</v>
      </c>
      <c r="AD44" s="144">
        <v>0</v>
      </c>
      <c r="AE44" s="144">
        <v>0</v>
      </c>
      <c r="AF44" s="144">
        <v>0</v>
      </c>
      <c r="AG44" s="144">
        <v>0</v>
      </c>
      <c r="AH44" s="144">
        <v>0</v>
      </c>
      <c r="AI44" s="144">
        <v>0</v>
      </c>
      <c r="AJ44" s="144">
        <v>0</v>
      </c>
      <c r="AK44" s="144">
        <v>0</v>
      </c>
    </row>
    <row r="45" spans="1:38" x14ac:dyDescent="0.25">
      <c r="A45" s="150" t="s">
        <v>245</v>
      </c>
      <c r="B45" s="146">
        <v>240.36618999999999</v>
      </c>
      <c r="C45" s="146">
        <v>1633.1223700000101</v>
      </c>
      <c r="D45" s="146">
        <v>0</v>
      </c>
      <c r="E45" s="146">
        <v>0</v>
      </c>
      <c r="F45" s="146">
        <v>0</v>
      </c>
      <c r="G45" s="146">
        <v>0</v>
      </c>
      <c r="H45" s="146">
        <v>0</v>
      </c>
      <c r="I45" s="146">
        <v>0</v>
      </c>
      <c r="J45" s="146">
        <v>0</v>
      </c>
      <c r="K45" s="146">
        <v>0</v>
      </c>
      <c r="L45" s="146">
        <v>0</v>
      </c>
      <c r="M45" s="146">
        <v>0</v>
      </c>
      <c r="N45" s="146">
        <v>0</v>
      </c>
      <c r="O45" s="146">
        <v>0</v>
      </c>
      <c r="P45" s="146">
        <v>0</v>
      </c>
      <c r="Q45" s="146">
        <v>0</v>
      </c>
      <c r="R45" s="146">
        <v>0</v>
      </c>
      <c r="S45" s="146">
        <v>0</v>
      </c>
      <c r="T45" s="146">
        <v>0</v>
      </c>
      <c r="U45" s="146">
        <v>0</v>
      </c>
      <c r="V45" s="146">
        <v>0</v>
      </c>
      <c r="W45" s="146">
        <v>0</v>
      </c>
      <c r="X45" s="146">
        <v>0</v>
      </c>
      <c r="Y45" s="146">
        <v>0</v>
      </c>
      <c r="Z45" s="146">
        <v>0</v>
      </c>
      <c r="AA45" s="146">
        <v>0</v>
      </c>
      <c r="AB45" s="146">
        <v>0</v>
      </c>
      <c r="AC45" s="146">
        <v>0</v>
      </c>
      <c r="AD45" s="146">
        <v>0</v>
      </c>
      <c r="AE45" s="146">
        <v>0</v>
      </c>
      <c r="AF45" s="146">
        <v>0</v>
      </c>
      <c r="AG45" s="146">
        <v>0</v>
      </c>
      <c r="AH45" s="146">
        <v>0</v>
      </c>
      <c r="AI45" s="146">
        <v>0</v>
      </c>
      <c r="AJ45" s="146">
        <v>0</v>
      </c>
      <c r="AK45" s="146">
        <v>0</v>
      </c>
      <c r="AL45" s="27"/>
    </row>
    <row r="46" spans="1:38" x14ac:dyDescent="0.25">
      <c r="A46" s="143" t="s">
        <v>248</v>
      </c>
      <c r="B46" s="144">
        <v>0</v>
      </c>
      <c r="C46" s="144">
        <v>0</v>
      </c>
      <c r="D46" s="144">
        <v>0</v>
      </c>
      <c r="E46" s="32">
        <v>0</v>
      </c>
      <c r="F46" s="32">
        <v>0</v>
      </c>
      <c r="G46" s="32">
        <v>2329.44</v>
      </c>
      <c r="H46" s="32">
        <v>2195</v>
      </c>
      <c r="I46" s="32">
        <v>2093</v>
      </c>
      <c r="J46" s="32">
        <v>1810</v>
      </c>
      <c r="K46" s="32">
        <v>1176</v>
      </c>
      <c r="L46" s="32">
        <v>914</v>
      </c>
      <c r="M46" s="32">
        <v>786</v>
      </c>
      <c r="N46" s="32">
        <v>367</v>
      </c>
      <c r="O46" s="32">
        <v>0</v>
      </c>
      <c r="P46" s="32">
        <v>0</v>
      </c>
      <c r="Q46" s="32">
        <v>0</v>
      </c>
      <c r="R46" s="32">
        <v>0</v>
      </c>
      <c r="S46" s="32">
        <v>0</v>
      </c>
      <c r="T46" s="32">
        <v>0</v>
      </c>
      <c r="U46" s="32">
        <v>0</v>
      </c>
      <c r="V46" s="32">
        <v>0</v>
      </c>
      <c r="W46" s="32">
        <v>0</v>
      </c>
      <c r="X46" s="32">
        <v>0</v>
      </c>
      <c r="Y46" s="32">
        <v>0</v>
      </c>
      <c r="Z46" s="32">
        <v>0</v>
      </c>
      <c r="AA46" s="32">
        <v>0</v>
      </c>
      <c r="AB46" s="32">
        <v>0</v>
      </c>
      <c r="AC46" s="32">
        <v>0</v>
      </c>
      <c r="AD46" s="32">
        <v>0</v>
      </c>
      <c r="AE46" s="32">
        <v>0</v>
      </c>
      <c r="AF46" s="32">
        <v>0</v>
      </c>
      <c r="AG46" s="32">
        <v>0</v>
      </c>
      <c r="AH46" s="32">
        <v>0</v>
      </c>
      <c r="AI46" s="32">
        <v>0</v>
      </c>
      <c r="AJ46" s="32">
        <v>0</v>
      </c>
      <c r="AK46" s="32">
        <v>0</v>
      </c>
    </row>
    <row r="47" spans="1:38" x14ac:dyDescent="0.25">
      <c r="A47" s="145" t="s">
        <v>249</v>
      </c>
      <c r="B47" s="146">
        <v>0</v>
      </c>
      <c r="C47" s="146">
        <v>0</v>
      </c>
      <c r="D47" s="14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7"/>
    </row>
    <row r="48" spans="1:38" x14ac:dyDescent="0.25">
      <c r="A48" s="143" t="s">
        <v>250</v>
      </c>
      <c r="B48" s="144">
        <v>0</v>
      </c>
      <c r="C48" s="144">
        <v>0</v>
      </c>
      <c r="D48" s="144">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32">
        <v>0</v>
      </c>
      <c r="AA48" s="32">
        <v>0</v>
      </c>
      <c r="AB48" s="32">
        <v>0</v>
      </c>
      <c r="AC48" s="32">
        <v>0</v>
      </c>
      <c r="AD48" s="32">
        <v>0</v>
      </c>
      <c r="AE48" s="32">
        <v>0</v>
      </c>
      <c r="AF48" s="32">
        <v>6817</v>
      </c>
      <c r="AG48" s="32">
        <v>13094</v>
      </c>
      <c r="AH48" s="32">
        <v>19228</v>
      </c>
      <c r="AI48" s="32">
        <v>25020</v>
      </c>
      <c r="AJ48" s="32">
        <v>24403</v>
      </c>
      <c r="AK48" s="32">
        <v>23870</v>
      </c>
    </row>
    <row r="49" spans="1:38" x14ac:dyDescent="0.25">
      <c r="A49" s="145" t="s">
        <v>251</v>
      </c>
      <c r="B49" s="146">
        <v>25561.332249999999</v>
      </c>
      <c r="C49" s="146">
        <v>25179.436809999999</v>
      </c>
      <c r="D49" s="146">
        <v>24857.1574</v>
      </c>
      <c r="E49" s="26">
        <v>24209.39</v>
      </c>
      <c r="F49" s="26">
        <v>23748.06</v>
      </c>
      <c r="G49" s="26">
        <v>23385.759999999998</v>
      </c>
      <c r="H49" s="26">
        <v>22742</v>
      </c>
      <c r="I49" s="26">
        <v>22361</v>
      </c>
      <c r="J49" s="26">
        <v>21986</v>
      </c>
      <c r="K49" s="26">
        <v>21657</v>
      </c>
      <c r="L49" s="26">
        <v>21455</v>
      </c>
      <c r="M49" s="26">
        <v>21084</v>
      </c>
      <c r="N49" s="26">
        <v>20685</v>
      </c>
      <c r="O49" s="26">
        <v>20432</v>
      </c>
      <c r="P49" s="26">
        <v>19915</v>
      </c>
      <c r="Q49" s="26">
        <v>19319</v>
      </c>
      <c r="R49" s="26">
        <v>18494</v>
      </c>
      <c r="S49" s="26">
        <v>17918</v>
      </c>
      <c r="T49" s="26">
        <v>17433</v>
      </c>
      <c r="U49" s="26">
        <v>16715</v>
      </c>
      <c r="V49" s="26">
        <v>16050</v>
      </c>
      <c r="W49" s="26">
        <v>15689</v>
      </c>
      <c r="X49" s="26">
        <v>15436</v>
      </c>
      <c r="Y49" s="26">
        <v>14957</v>
      </c>
      <c r="Z49" s="26">
        <v>14342</v>
      </c>
      <c r="AA49" s="26">
        <v>14205</v>
      </c>
      <c r="AB49" s="26">
        <v>14021</v>
      </c>
      <c r="AC49" s="26">
        <v>13714</v>
      </c>
      <c r="AD49" s="26">
        <v>13256</v>
      </c>
      <c r="AE49" s="26">
        <v>12893</v>
      </c>
      <c r="AF49" s="26">
        <v>12628</v>
      </c>
      <c r="AG49" s="26">
        <v>12349</v>
      </c>
      <c r="AH49" s="26">
        <v>12074</v>
      </c>
      <c r="AI49" s="26">
        <v>12158</v>
      </c>
      <c r="AJ49" s="26">
        <v>11971</v>
      </c>
      <c r="AK49" s="26">
        <v>11049</v>
      </c>
      <c r="AL49" s="27"/>
    </row>
    <row r="50" spans="1:38" x14ac:dyDescent="0.25">
      <c r="A50" s="143"/>
      <c r="B50" s="143"/>
      <c r="C50" s="144"/>
      <c r="D50" s="144"/>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row>
    <row r="51" spans="1:38" s="152" customFormat="1" ht="15.75" x14ac:dyDescent="0.25">
      <c r="A51" s="151" t="s">
        <v>252</v>
      </c>
      <c r="B51" s="151">
        <f>SUM(B6:B49)</f>
        <v>360629.72643999988</v>
      </c>
      <c r="C51" s="151">
        <f>SUM(C6:C49)</f>
        <v>355984.61443999998</v>
      </c>
      <c r="D51" s="151">
        <v>392332.00789605099</v>
      </c>
      <c r="E51" s="40">
        <v>516901.68</v>
      </c>
      <c r="F51" s="40">
        <v>588910.76</v>
      </c>
      <c r="G51" s="40">
        <v>557049.47</v>
      </c>
      <c r="H51" s="40">
        <v>763754</v>
      </c>
      <c r="I51" s="40">
        <v>625842</v>
      </c>
      <c r="J51" s="40">
        <v>575182</v>
      </c>
      <c r="K51" s="40">
        <v>562760</v>
      </c>
      <c r="L51" s="40">
        <v>560882</v>
      </c>
      <c r="M51" s="40">
        <v>531706</v>
      </c>
      <c r="N51" s="40">
        <v>499567</v>
      </c>
      <c r="O51" s="40">
        <v>453927</v>
      </c>
      <c r="P51" s="40">
        <v>471156</v>
      </c>
      <c r="Q51" s="40">
        <v>451236</v>
      </c>
      <c r="R51" s="40">
        <v>460797</v>
      </c>
      <c r="S51" s="40">
        <v>611656</v>
      </c>
      <c r="T51" s="40">
        <v>624789</v>
      </c>
      <c r="U51" s="40">
        <v>611378</v>
      </c>
      <c r="V51" s="40">
        <v>598834</v>
      </c>
      <c r="W51" s="40">
        <v>435123</v>
      </c>
      <c r="X51" s="40">
        <v>446333</v>
      </c>
      <c r="Y51" s="40">
        <v>471284</v>
      </c>
      <c r="Z51" s="40">
        <v>483858</v>
      </c>
      <c r="AA51" s="40">
        <v>484245</v>
      </c>
      <c r="AB51" s="40">
        <v>455817</v>
      </c>
      <c r="AC51" s="40">
        <v>437238</v>
      </c>
      <c r="AD51" s="40">
        <v>372600</v>
      </c>
      <c r="AE51" s="40">
        <v>348751</v>
      </c>
      <c r="AF51" s="40">
        <v>514203</v>
      </c>
      <c r="AG51" s="40">
        <v>580674</v>
      </c>
      <c r="AH51" s="40">
        <v>569714</v>
      </c>
      <c r="AI51" s="40">
        <v>551105</v>
      </c>
      <c r="AJ51" s="40">
        <v>379153</v>
      </c>
      <c r="AK51" s="40">
        <v>294952</v>
      </c>
      <c r="AL51" s="41"/>
    </row>
    <row r="52" spans="1:38" x14ac:dyDescent="0.25">
      <c r="A52" s="153"/>
      <c r="B52" s="153"/>
      <c r="C52" s="154"/>
      <c r="D52" s="154"/>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row>
    <row r="53" spans="1:38" s="152" customFormat="1" ht="15.75" x14ac:dyDescent="0.25">
      <c r="A53" s="151" t="s">
        <v>253</v>
      </c>
      <c r="B53" s="151">
        <f>SUM(B55:B56)</f>
        <v>51622.73717</v>
      </c>
      <c r="C53" s="151">
        <f>SUM(C54:C56)</f>
        <v>54284.762629999997</v>
      </c>
      <c r="D53" s="151">
        <v>49663.048280000003</v>
      </c>
      <c r="E53" s="40">
        <v>52330.94</v>
      </c>
      <c r="F53" s="40">
        <v>50569.57</v>
      </c>
      <c r="G53" s="40">
        <v>55737.79</v>
      </c>
      <c r="H53" s="40">
        <v>51201</v>
      </c>
      <c r="I53" s="40">
        <v>48573</v>
      </c>
      <c r="J53" s="40">
        <v>45096</v>
      </c>
      <c r="K53" s="40">
        <v>44602</v>
      </c>
      <c r="L53" s="40">
        <v>42919</v>
      </c>
      <c r="M53" s="40">
        <v>39798</v>
      </c>
      <c r="N53" s="40">
        <v>33028</v>
      </c>
      <c r="O53" s="40">
        <v>37524</v>
      </c>
      <c r="P53" s="40">
        <v>33844</v>
      </c>
      <c r="Q53" s="40">
        <v>47342</v>
      </c>
      <c r="R53" s="40">
        <v>47109</v>
      </c>
      <c r="S53" s="40">
        <v>46670</v>
      </c>
      <c r="T53" s="40">
        <v>33451</v>
      </c>
      <c r="U53" s="40">
        <v>32088</v>
      </c>
      <c r="V53" s="40">
        <v>25146</v>
      </c>
      <c r="W53" s="40">
        <v>9685</v>
      </c>
      <c r="X53" s="40">
        <v>7498</v>
      </c>
      <c r="Y53" s="40">
        <v>3119</v>
      </c>
      <c r="Z53" s="40">
        <v>2008</v>
      </c>
      <c r="AA53" s="40">
        <v>4299</v>
      </c>
      <c r="AB53" s="40">
        <v>3675</v>
      </c>
      <c r="AC53" s="40">
        <v>4030</v>
      </c>
      <c r="AD53" s="40">
        <v>3660</v>
      </c>
      <c r="AE53" s="40">
        <v>4262</v>
      </c>
      <c r="AF53" s="40">
        <v>3656</v>
      </c>
      <c r="AG53" s="40">
        <v>5148</v>
      </c>
      <c r="AH53" s="40">
        <v>4719</v>
      </c>
      <c r="AI53" s="40">
        <v>6600</v>
      </c>
      <c r="AJ53" s="40">
        <v>5075</v>
      </c>
      <c r="AK53" s="40">
        <v>5840</v>
      </c>
      <c r="AL53" s="41"/>
    </row>
    <row r="54" spans="1:38" s="152" customFormat="1" ht="15.75" x14ac:dyDescent="0.25">
      <c r="A54" s="155"/>
      <c r="B54" s="155"/>
      <c r="C54" s="156"/>
      <c r="D54" s="156"/>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3"/>
    </row>
    <row r="55" spans="1:38" x14ac:dyDescent="0.25">
      <c r="A55" s="143" t="s">
        <v>254</v>
      </c>
      <c r="B55" s="157">
        <v>1152.4535900000001</v>
      </c>
      <c r="C55" s="144">
        <v>2489.3686699999998</v>
      </c>
      <c r="D55" s="144">
        <v>1091.3189600000001</v>
      </c>
      <c r="E55" s="32">
        <v>2292.85</v>
      </c>
      <c r="F55" s="32">
        <v>1087.4000000000001</v>
      </c>
      <c r="G55" s="32">
        <v>2369.0100000000002</v>
      </c>
      <c r="H55" s="32">
        <v>996</v>
      </c>
      <c r="I55" s="32">
        <v>1780</v>
      </c>
      <c r="J55" s="32">
        <v>846</v>
      </c>
      <c r="K55" s="32">
        <v>1681</v>
      </c>
      <c r="L55" s="32">
        <v>833</v>
      </c>
      <c r="M55" s="32">
        <v>838</v>
      </c>
      <c r="N55" s="32">
        <v>795</v>
      </c>
      <c r="O55" s="32">
        <v>1594</v>
      </c>
      <c r="P55" s="32">
        <v>756</v>
      </c>
      <c r="Q55" s="32">
        <v>1741</v>
      </c>
      <c r="R55" s="32">
        <v>905</v>
      </c>
      <c r="S55" s="32">
        <v>1921</v>
      </c>
      <c r="T55" s="32">
        <v>710</v>
      </c>
      <c r="U55" s="32">
        <v>1556</v>
      </c>
      <c r="V55" s="32">
        <v>611</v>
      </c>
      <c r="W55" s="32">
        <v>1184</v>
      </c>
      <c r="X55" s="32">
        <v>505</v>
      </c>
      <c r="Y55" s="32">
        <v>2593</v>
      </c>
      <c r="Z55" s="32">
        <v>2004</v>
      </c>
      <c r="AA55" s="32">
        <v>4027</v>
      </c>
      <c r="AB55" s="32">
        <v>3653</v>
      </c>
      <c r="AC55" s="32">
        <v>3930</v>
      </c>
      <c r="AD55" s="32">
        <v>3656</v>
      </c>
      <c r="AE55" s="32">
        <v>4256</v>
      </c>
      <c r="AF55" s="32">
        <v>3656</v>
      </c>
      <c r="AG55" s="32">
        <v>5148</v>
      </c>
      <c r="AH55" s="32">
        <v>4719</v>
      </c>
      <c r="AI55" s="32">
        <v>6600</v>
      </c>
      <c r="AJ55" s="32">
        <v>5075</v>
      </c>
      <c r="AK55" s="32">
        <v>5840</v>
      </c>
    </row>
    <row r="56" spans="1:38" x14ac:dyDescent="0.25">
      <c r="A56" s="145" t="s">
        <v>255</v>
      </c>
      <c r="B56" s="158">
        <v>50470.283580000003</v>
      </c>
      <c r="C56" s="146">
        <v>51795.393960000001</v>
      </c>
      <c r="D56" s="146">
        <v>48571.729319999999</v>
      </c>
      <c r="E56" s="26">
        <v>50038.09</v>
      </c>
      <c r="F56" s="26">
        <v>49482.16</v>
      </c>
      <c r="G56" s="26">
        <v>53368.77</v>
      </c>
      <c r="H56" s="26">
        <v>50205</v>
      </c>
      <c r="I56" s="26">
        <v>46794</v>
      </c>
      <c r="J56" s="26">
        <v>44250</v>
      </c>
      <c r="K56" s="26">
        <v>42921</v>
      </c>
      <c r="L56" s="26">
        <v>42086</v>
      </c>
      <c r="M56" s="26">
        <v>38960</v>
      </c>
      <c r="N56" s="26">
        <v>32234</v>
      </c>
      <c r="O56" s="26">
        <v>35930</v>
      </c>
      <c r="P56" s="26">
        <v>33087</v>
      </c>
      <c r="Q56" s="26">
        <v>45600</v>
      </c>
      <c r="R56" s="26">
        <v>46203</v>
      </c>
      <c r="S56" s="26">
        <v>44749</v>
      </c>
      <c r="T56" s="26">
        <v>32740</v>
      </c>
      <c r="U56" s="26">
        <v>30533</v>
      </c>
      <c r="V56" s="26">
        <v>24535</v>
      </c>
      <c r="W56" s="26">
        <v>8501</v>
      </c>
      <c r="X56" s="26">
        <v>6993</v>
      </c>
      <c r="Y56" s="26">
        <v>526</v>
      </c>
      <c r="Z56" s="26">
        <v>4</v>
      </c>
      <c r="AA56" s="26">
        <v>272</v>
      </c>
      <c r="AB56" s="26">
        <v>22</v>
      </c>
      <c r="AC56" s="26">
        <v>100</v>
      </c>
      <c r="AD56" s="26">
        <v>4</v>
      </c>
      <c r="AE56" s="26">
        <v>6</v>
      </c>
      <c r="AF56" s="26">
        <v>0</v>
      </c>
      <c r="AG56" s="26">
        <v>0</v>
      </c>
      <c r="AH56" s="26">
        <v>0</v>
      </c>
      <c r="AI56" s="26">
        <v>0</v>
      </c>
      <c r="AJ56" s="26">
        <v>0</v>
      </c>
      <c r="AK56" s="26">
        <v>0</v>
      </c>
      <c r="AL56" s="27"/>
    </row>
    <row r="57" spans="1:38" x14ac:dyDescent="0.25">
      <c r="A57" s="145"/>
      <c r="B57" s="145"/>
      <c r="C57" s="146"/>
      <c r="D57" s="14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7"/>
    </row>
    <row r="58" spans="1:38" s="160" customFormat="1" ht="17.25" x14ac:dyDescent="0.3">
      <c r="A58" s="159" t="s">
        <v>256</v>
      </c>
      <c r="B58" s="159">
        <f>B51+B53</f>
        <v>412252.46360999986</v>
      </c>
      <c r="C58" s="159">
        <f>C51+C53</f>
        <v>410269.37706999999</v>
      </c>
      <c r="D58" s="159">
        <v>441995.05617605097</v>
      </c>
      <c r="E58" s="159">
        <v>569232.62</v>
      </c>
      <c r="F58" s="159">
        <v>639480.32999999996</v>
      </c>
      <c r="G58" s="159">
        <v>612787.26</v>
      </c>
      <c r="H58" s="159">
        <v>814955</v>
      </c>
      <c r="I58" s="159">
        <v>674415</v>
      </c>
      <c r="J58" s="159">
        <v>620278</v>
      </c>
      <c r="K58" s="159">
        <v>607362</v>
      </c>
      <c r="L58" s="159">
        <v>603801</v>
      </c>
      <c r="M58" s="159">
        <v>571504</v>
      </c>
      <c r="N58" s="159">
        <v>532595</v>
      </c>
      <c r="O58" s="159">
        <v>491451</v>
      </c>
      <c r="P58" s="159">
        <v>505000</v>
      </c>
      <c r="Q58" s="159">
        <v>498578</v>
      </c>
      <c r="R58" s="159">
        <v>507906</v>
      </c>
      <c r="S58" s="159">
        <v>658326</v>
      </c>
      <c r="T58" s="159">
        <v>658240</v>
      </c>
      <c r="U58" s="159">
        <v>643466</v>
      </c>
      <c r="V58" s="159">
        <v>623980</v>
      </c>
      <c r="W58" s="159">
        <v>444808</v>
      </c>
      <c r="X58" s="159">
        <v>453831</v>
      </c>
      <c r="Y58" s="159">
        <v>474403</v>
      </c>
      <c r="Z58" s="159">
        <v>485866</v>
      </c>
      <c r="AA58" s="159">
        <v>488544</v>
      </c>
      <c r="AB58" s="159">
        <v>459492</v>
      </c>
      <c r="AC58" s="159">
        <v>441268</v>
      </c>
      <c r="AD58" s="159">
        <v>376260</v>
      </c>
      <c r="AE58" s="159">
        <v>353013</v>
      </c>
      <c r="AF58" s="159">
        <v>517859</v>
      </c>
      <c r="AG58" s="159">
        <v>585822</v>
      </c>
      <c r="AH58" s="159">
        <v>574433</v>
      </c>
      <c r="AI58" s="159">
        <v>557705</v>
      </c>
      <c r="AJ58" s="159">
        <v>384228</v>
      </c>
      <c r="AK58" s="159">
        <v>300792</v>
      </c>
      <c r="AL58" s="136"/>
    </row>
    <row r="59" spans="1:38" x14ac:dyDescent="0.25">
      <c r="A59" s="161"/>
      <c r="B59" s="161"/>
      <c r="C59" s="154"/>
      <c r="D59" s="154"/>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row>
    <row r="60" spans="1:38" s="152" customFormat="1" ht="15.75" x14ac:dyDescent="0.25">
      <c r="A60" s="162" t="s">
        <v>160</v>
      </c>
      <c r="B60" s="162"/>
      <c r="C60" s="151"/>
      <c r="D60" s="15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1"/>
    </row>
    <row r="61" spans="1:38" x14ac:dyDescent="0.25">
      <c r="A61" s="163" t="s">
        <v>257</v>
      </c>
      <c r="B61" s="163"/>
      <c r="C61" s="163"/>
      <c r="D61" s="163"/>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3"/>
    </row>
    <row r="62" spans="1:38" s="168" customFormat="1" x14ac:dyDescent="0.25">
      <c r="A62" s="164"/>
      <c r="B62" s="164"/>
      <c r="C62" s="165"/>
      <c r="D62" s="165"/>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7"/>
    </row>
    <row r="63" spans="1:38" x14ac:dyDescent="0.25">
      <c r="A63" s="169" t="s">
        <v>216</v>
      </c>
      <c r="B63" s="144">
        <v>635486.46897000005</v>
      </c>
      <c r="C63" s="144">
        <v>632061.70495000004</v>
      </c>
      <c r="D63" s="144">
        <v>628749.55105999997</v>
      </c>
      <c r="E63" s="32">
        <v>622278.99</v>
      </c>
      <c r="F63" s="32">
        <v>620868.36</v>
      </c>
      <c r="G63" s="32">
        <v>607828.28</v>
      </c>
      <c r="H63" s="32">
        <v>607701</v>
      </c>
      <c r="I63" s="32">
        <v>598516</v>
      </c>
      <c r="J63" s="32">
        <v>588820</v>
      </c>
      <c r="K63" s="32">
        <v>569482</v>
      </c>
      <c r="L63" s="32">
        <v>554133</v>
      </c>
      <c r="M63" s="32">
        <v>531301</v>
      </c>
      <c r="N63" s="32">
        <v>515792</v>
      </c>
      <c r="O63" s="32">
        <v>492980</v>
      </c>
      <c r="P63" s="32">
        <v>470166</v>
      </c>
      <c r="Q63" s="32">
        <v>445936</v>
      </c>
      <c r="R63" s="32">
        <v>429914</v>
      </c>
      <c r="S63" s="32">
        <v>415923</v>
      </c>
      <c r="T63" s="32">
        <v>403100</v>
      </c>
      <c r="U63" s="32">
        <v>409812</v>
      </c>
      <c r="V63" s="32">
        <v>414603</v>
      </c>
      <c r="W63" s="32">
        <v>407506</v>
      </c>
      <c r="X63" s="32">
        <v>406004</v>
      </c>
      <c r="Y63" s="32">
        <v>498731</v>
      </c>
      <c r="Z63" s="32">
        <v>508499</v>
      </c>
      <c r="AA63" s="32">
        <v>500335</v>
      </c>
      <c r="AB63" s="32">
        <v>504746</v>
      </c>
      <c r="AC63" s="32">
        <v>522760</v>
      </c>
      <c r="AD63" s="32">
        <v>540874</v>
      </c>
      <c r="AE63" s="32">
        <v>556360</v>
      </c>
      <c r="AF63" s="32">
        <v>572139</v>
      </c>
      <c r="AG63" s="32">
        <v>588704</v>
      </c>
      <c r="AH63" s="32">
        <v>607042</v>
      </c>
      <c r="AI63" s="32">
        <v>626236</v>
      </c>
      <c r="AJ63" s="32">
        <v>638946</v>
      </c>
      <c r="AK63" s="32">
        <v>645207</v>
      </c>
    </row>
    <row r="64" spans="1:38" x14ac:dyDescent="0.25">
      <c r="A64" s="170" t="s">
        <v>217</v>
      </c>
      <c r="B64" s="146">
        <v>33674.608</v>
      </c>
      <c r="C64" s="146">
        <v>37733.230040000002</v>
      </c>
      <c r="D64" s="146">
        <v>41828.106079999998</v>
      </c>
      <c r="E64" s="26">
        <v>45922.98</v>
      </c>
      <c r="F64" s="26">
        <v>50017.86</v>
      </c>
      <c r="G64" s="26">
        <v>54112.93</v>
      </c>
      <c r="H64" s="26">
        <v>58208</v>
      </c>
      <c r="I64" s="26">
        <v>62302.6</v>
      </c>
      <c r="J64" s="26">
        <v>66471</v>
      </c>
      <c r="K64" s="26">
        <v>71010</v>
      </c>
      <c r="L64" s="26">
        <v>75998</v>
      </c>
      <c r="M64" s="26">
        <v>80986</v>
      </c>
      <c r="N64" s="26">
        <v>85975</v>
      </c>
      <c r="O64" s="26">
        <v>90963</v>
      </c>
      <c r="P64" s="26">
        <v>95951</v>
      </c>
      <c r="Q64" s="26">
        <v>100940</v>
      </c>
      <c r="R64" s="26">
        <v>105604</v>
      </c>
      <c r="S64" s="26">
        <v>109617</v>
      </c>
      <c r="T64" s="26">
        <v>113854</v>
      </c>
      <c r="U64" s="26">
        <v>118091</v>
      </c>
      <c r="V64" s="26">
        <v>96515</v>
      </c>
      <c r="W64" s="26">
        <v>89670</v>
      </c>
      <c r="X64" s="26">
        <v>92634</v>
      </c>
      <c r="Y64" s="26">
        <v>84053</v>
      </c>
      <c r="Z64" s="26">
        <v>72042</v>
      </c>
      <c r="AA64" s="26">
        <v>59287</v>
      </c>
      <c r="AB64" s="26">
        <v>50938</v>
      </c>
      <c r="AC64" s="26">
        <v>20492</v>
      </c>
      <c r="AD64" s="26">
        <v>13278</v>
      </c>
      <c r="AE64" s="26">
        <v>0</v>
      </c>
      <c r="AF64" s="26">
        <v>0</v>
      </c>
      <c r="AG64" s="26">
        <v>0</v>
      </c>
      <c r="AH64" s="26">
        <v>0</v>
      </c>
      <c r="AI64" s="26">
        <v>0</v>
      </c>
      <c r="AJ64" s="26">
        <v>0</v>
      </c>
      <c r="AK64" s="26">
        <v>0</v>
      </c>
      <c r="AL64" s="27"/>
    </row>
    <row r="65" spans="1:38" x14ac:dyDescent="0.25">
      <c r="A65" s="169" t="s">
        <v>218</v>
      </c>
      <c r="B65" s="144">
        <v>0</v>
      </c>
      <c r="C65" s="144">
        <v>0</v>
      </c>
      <c r="D65" s="144">
        <v>0</v>
      </c>
      <c r="E65" s="32">
        <v>0</v>
      </c>
      <c r="F65" s="32">
        <v>0</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1032</v>
      </c>
      <c r="AA65" s="32">
        <v>1482</v>
      </c>
      <c r="AB65" s="32">
        <v>2593</v>
      </c>
      <c r="AC65" s="32">
        <v>2917</v>
      </c>
      <c r="AD65" s="32">
        <v>3726</v>
      </c>
      <c r="AE65" s="32">
        <v>6024</v>
      </c>
      <c r="AF65" s="32">
        <v>6876</v>
      </c>
      <c r="AG65" s="32">
        <v>7026</v>
      </c>
      <c r="AH65" s="32">
        <v>7756</v>
      </c>
      <c r="AI65" s="32">
        <v>9836</v>
      </c>
      <c r="AJ65" s="32">
        <v>10759</v>
      </c>
      <c r="AK65" s="32">
        <v>10996</v>
      </c>
    </row>
    <row r="66" spans="1:38" x14ac:dyDescent="0.25">
      <c r="A66" s="170" t="s">
        <v>219</v>
      </c>
      <c r="B66" s="146">
        <v>0</v>
      </c>
      <c r="C66" s="146">
        <v>0</v>
      </c>
      <c r="D66" s="14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3311</v>
      </c>
      <c r="AE66" s="26">
        <v>13156</v>
      </c>
      <c r="AF66" s="26">
        <v>22867</v>
      </c>
      <c r="AG66" s="26">
        <v>32432</v>
      </c>
      <c r="AH66" s="26">
        <v>41806</v>
      </c>
      <c r="AI66" s="26">
        <v>51005</v>
      </c>
      <c r="AJ66" s="26">
        <v>59917</v>
      </c>
      <c r="AK66" s="26">
        <v>68720</v>
      </c>
      <c r="AL66" s="27"/>
    </row>
    <row r="67" spans="1:38" x14ac:dyDescent="0.25">
      <c r="A67" s="169" t="s">
        <v>220</v>
      </c>
      <c r="B67" s="144">
        <v>0</v>
      </c>
      <c r="C67" s="144">
        <v>0</v>
      </c>
      <c r="D67" s="144">
        <v>0</v>
      </c>
      <c r="E67" s="32">
        <v>0</v>
      </c>
      <c r="F67" s="32">
        <v>0</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0</v>
      </c>
      <c r="AD67" s="32">
        <v>0</v>
      </c>
      <c r="AE67" s="32">
        <v>0</v>
      </c>
      <c r="AF67" s="32">
        <v>0</v>
      </c>
      <c r="AG67" s="32">
        <v>0</v>
      </c>
      <c r="AH67" s="32">
        <v>0</v>
      </c>
      <c r="AI67" s="32">
        <v>0</v>
      </c>
      <c r="AJ67" s="32">
        <v>0</v>
      </c>
      <c r="AK67" s="32">
        <v>0</v>
      </c>
    </row>
    <row r="68" spans="1:38" x14ac:dyDescent="0.25">
      <c r="A68" s="170" t="s">
        <v>221</v>
      </c>
      <c r="B68" s="146">
        <v>189708.99728000001</v>
      </c>
      <c r="C68" s="146">
        <v>206473.60086000001</v>
      </c>
      <c r="D68" s="146">
        <v>223236.02828999999</v>
      </c>
      <c r="E68" s="26">
        <v>241167.69</v>
      </c>
      <c r="F68" s="26">
        <v>259388.61</v>
      </c>
      <c r="G68" s="26">
        <v>278021.28999999998</v>
      </c>
      <c r="H68" s="26">
        <v>274426</v>
      </c>
      <c r="I68" s="26">
        <v>291851</v>
      </c>
      <c r="J68" s="26">
        <v>309118</v>
      </c>
      <c r="K68" s="26">
        <v>326120</v>
      </c>
      <c r="L68" s="26">
        <v>343036</v>
      </c>
      <c r="M68" s="26">
        <v>359870</v>
      </c>
      <c r="N68" s="26">
        <v>376202</v>
      </c>
      <c r="O68" s="26">
        <v>392393</v>
      </c>
      <c r="P68" s="26">
        <v>408458</v>
      </c>
      <c r="Q68" s="26">
        <v>424413</v>
      </c>
      <c r="R68" s="26">
        <v>440262</v>
      </c>
      <c r="S68" s="26">
        <v>451542</v>
      </c>
      <c r="T68" s="26">
        <v>468142</v>
      </c>
      <c r="U68" s="26">
        <v>482528</v>
      </c>
      <c r="V68" s="26">
        <v>490745</v>
      </c>
      <c r="W68" s="26">
        <v>478240</v>
      </c>
      <c r="X68" s="26">
        <v>470575</v>
      </c>
      <c r="Y68" s="26">
        <v>470852</v>
      </c>
      <c r="Z68" s="26">
        <v>485572</v>
      </c>
      <c r="AA68" s="26">
        <v>500293</v>
      </c>
      <c r="AB68" s="26">
        <v>515014</v>
      </c>
      <c r="AC68" s="26">
        <v>518556</v>
      </c>
      <c r="AD68" s="26">
        <v>532976</v>
      </c>
      <c r="AE68" s="26">
        <v>533605</v>
      </c>
      <c r="AF68" s="26">
        <v>535748</v>
      </c>
      <c r="AG68" s="26">
        <v>535608</v>
      </c>
      <c r="AH68" s="26">
        <v>533973</v>
      </c>
      <c r="AI68" s="26">
        <v>495693</v>
      </c>
      <c r="AJ68" s="26">
        <v>493082</v>
      </c>
      <c r="AK68" s="26">
        <v>402213</v>
      </c>
      <c r="AL68" s="27"/>
    </row>
    <row r="69" spans="1:38" x14ac:dyDescent="0.25">
      <c r="A69" s="169" t="s">
        <v>222</v>
      </c>
      <c r="B69" s="144">
        <v>0</v>
      </c>
      <c r="C69" s="144">
        <v>0</v>
      </c>
      <c r="D69" s="144">
        <v>0</v>
      </c>
      <c r="E69" s="32">
        <v>0</v>
      </c>
      <c r="F69" s="32">
        <v>0</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2">
        <v>3867</v>
      </c>
      <c r="AC69" s="32">
        <v>15467</v>
      </c>
      <c r="AD69" s="32">
        <v>27067</v>
      </c>
      <c r="AE69" s="32">
        <v>38667</v>
      </c>
      <c r="AF69" s="32">
        <v>50267</v>
      </c>
      <c r="AG69" s="32">
        <v>61867</v>
      </c>
      <c r="AH69" s="32">
        <v>73467</v>
      </c>
      <c r="AI69" s="32">
        <v>85068</v>
      </c>
      <c r="AJ69" s="32">
        <v>96668</v>
      </c>
      <c r="AK69" s="32">
        <v>108268</v>
      </c>
    </row>
    <row r="70" spans="1:38" x14ac:dyDescent="0.25">
      <c r="A70" s="170" t="s">
        <v>223</v>
      </c>
      <c r="B70" s="146">
        <v>0</v>
      </c>
      <c r="C70" s="146">
        <v>0</v>
      </c>
      <c r="D70" s="14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68751</v>
      </c>
      <c r="AH70" s="26">
        <v>65293</v>
      </c>
      <c r="AI70" s="26">
        <v>68771</v>
      </c>
      <c r="AJ70" s="26">
        <v>66771</v>
      </c>
      <c r="AK70" s="26">
        <v>137542</v>
      </c>
      <c r="AL70" s="27"/>
    </row>
    <row r="71" spans="1:38" x14ac:dyDescent="0.25">
      <c r="A71" s="169" t="s">
        <v>224</v>
      </c>
      <c r="B71" s="144">
        <v>0</v>
      </c>
      <c r="C71" s="144">
        <v>0</v>
      </c>
      <c r="D71" s="144">
        <v>0</v>
      </c>
      <c r="E71" s="32">
        <v>0</v>
      </c>
      <c r="F71" s="32">
        <v>0</v>
      </c>
      <c r="G71" s="32">
        <v>13755.41</v>
      </c>
      <c r="H71" s="32">
        <v>28372</v>
      </c>
      <c r="I71" s="32">
        <v>40549</v>
      </c>
      <c r="J71" s="32">
        <v>49074</v>
      </c>
      <c r="K71" s="32">
        <v>61135</v>
      </c>
      <c r="L71" s="32">
        <v>73109</v>
      </c>
      <c r="M71" s="32">
        <v>85012</v>
      </c>
      <c r="N71" s="32">
        <v>96810</v>
      </c>
      <c r="O71" s="32">
        <v>108523</v>
      </c>
      <c r="P71" s="32">
        <v>120774</v>
      </c>
      <c r="Q71" s="32">
        <v>132139</v>
      </c>
      <c r="R71" s="32">
        <v>143158</v>
      </c>
      <c r="S71" s="32">
        <v>154716</v>
      </c>
      <c r="T71" s="32">
        <v>166417</v>
      </c>
      <c r="U71" s="32">
        <v>178304</v>
      </c>
      <c r="V71" s="32">
        <v>190191</v>
      </c>
      <c r="W71" s="32">
        <v>202078</v>
      </c>
      <c r="X71" s="32">
        <v>213965</v>
      </c>
      <c r="Y71" s="32">
        <v>225852</v>
      </c>
      <c r="Z71" s="32">
        <v>237739</v>
      </c>
      <c r="AA71" s="32">
        <v>249626</v>
      </c>
      <c r="AB71" s="32">
        <v>261513</v>
      </c>
      <c r="AC71" s="32">
        <v>273400</v>
      </c>
      <c r="AD71" s="32">
        <v>285287</v>
      </c>
      <c r="AE71" s="32">
        <v>297174</v>
      </c>
      <c r="AF71" s="32">
        <v>309061</v>
      </c>
      <c r="AG71" s="32">
        <v>320948</v>
      </c>
      <c r="AH71" s="32">
        <v>332835</v>
      </c>
      <c r="AI71" s="32">
        <v>344722</v>
      </c>
      <c r="AJ71" s="32">
        <v>356609</v>
      </c>
      <c r="AK71" s="32">
        <v>368496</v>
      </c>
    </row>
    <row r="72" spans="1:38" x14ac:dyDescent="0.25">
      <c r="A72" s="170" t="s">
        <v>225</v>
      </c>
      <c r="B72" s="146"/>
      <c r="C72" s="146"/>
      <c r="D72" s="14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7"/>
    </row>
    <row r="73" spans="1:38" x14ac:dyDescent="0.25">
      <c r="A73" s="143" t="s">
        <v>226</v>
      </c>
      <c r="B73" s="144">
        <v>40629.600380000003</v>
      </c>
      <c r="C73" s="144">
        <v>47044.800519999997</v>
      </c>
      <c r="D73" s="144">
        <v>53459.479480000002</v>
      </c>
      <c r="E73" s="32">
        <v>59836.41</v>
      </c>
      <c r="F73" s="32">
        <v>66087.509999999995</v>
      </c>
      <c r="G73" s="32">
        <v>73058.11</v>
      </c>
      <c r="H73" s="32">
        <v>80559</v>
      </c>
      <c r="I73" s="32">
        <v>86788</v>
      </c>
      <c r="J73" s="32">
        <v>91097</v>
      </c>
      <c r="K73" s="32">
        <v>97230</v>
      </c>
      <c r="L73" s="32">
        <v>103294</v>
      </c>
      <c r="M73" s="32">
        <v>109305</v>
      </c>
      <c r="N73" s="32">
        <v>115203</v>
      </c>
      <c r="O73" s="32">
        <v>121053</v>
      </c>
      <c r="P73" s="32">
        <v>126723</v>
      </c>
      <c r="Q73" s="32">
        <v>132699</v>
      </c>
      <c r="R73" s="32">
        <v>138350</v>
      </c>
      <c r="S73" s="32">
        <v>144198</v>
      </c>
      <c r="T73" s="32">
        <v>150198</v>
      </c>
      <c r="U73" s="32">
        <v>156370</v>
      </c>
      <c r="V73" s="32">
        <v>162543</v>
      </c>
      <c r="W73" s="32">
        <v>168715</v>
      </c>
      <c r="X73" s="32">
        <v>250337</v>
      </c>
      <c r="Y73" s="32">
        <v>245276</v>
      </c>
      <c r="Z73" s="32">
        <v>240054</v>
      </c>
      <c r="AA73" s="32">
        <v>236584</v>
      </c>
      <c r="AB73" s="32">
        <v>264751</v>
      </c>
      <c r="AC73" s="32">
        <v>261105</v>
      </c>
      <c r="AD73" s="32">
        <v>211922</v>
      </c>
      <c r="AE73" s="32">
        <v>250876</v>
      </c>
      <c r="AF73" s="32">
        <v>70432</v>
      </c>
      <c r="AG73" s="32">
        <v>222210</v>
      </c>
      <c r="AH73" s="32">
        <v>222210</v>
      </c>
      <c r="AI73" s="32">
        <v>183693</v>
      </c>
      <c r="AJ73" s="32">
        <v>139251</v>
      </c>
      <c r="AK73" s="32">
        <v>97032</v>
      </c>
    </row>
    <row r="74" spans="1:38" x14ac:dyDescent="0.25">
      <c r="A74" s="145" t="s">
        <v>227</v>
      </c>
      <c r="B74" s="146">
        <v>83203.485969999994</v>
      </c>
      <c r="C74" s="146">
        <v>82731.608919999999</v>
      </c>
      <c r="D74" s="146">
        <v>123869.6691</v>
      </c>
      <c r="E74" s="26">
        <v>122092.02</v>
      </c>
      <c r="F74" s="26">
        <v>121000.09</v>
      </c>
      <c r="G74" s="26">
        <v>115520.94</v>
      </c>
      <c r="H74" s="26">
        <v>160894</v>
      </c>
      <c r="I74" s="26">
        <v>159593</v>
      </c>
      <c r="J74" s="26">
        <v>157685</v>
      </c>
      <c r="K74" s="26">
        <v>156401</v>
      </c>
      <c r="L74" s="26">
        <v>192332</v>
      </c>
      <c r="M74" s="26">
        <v>190889</v>
      </c>
      <c r="N74" s="26">
        <v>188722</v>
      </c>
      <c r="O74" s="26">
        <v>187744</v>
      </c>
      <c r="P74" s="26">
        <v>222184</v>
      </c>
      <c r="Q74" s="26">
        <v>218190</v>
      </c>
      <c r="R74" s="26">
        <v>211502</v>
      </c>
      <c r="S74" s="26">
        <v>206569</v>
      </c>
      <c r="T74" s="26">
        <v>237604</v>
      </c>
      <c r="U74" s="26">
        <v>231145</v>
      </c>
      <c r="V74" s="26">
        <v>223817</v>
      </c>
      <c r="W74" s="26">
        <v>220493</v>
      </c>
      <c r="X74" s="26">
        <v>174887</v>
      </c>
      <c r="Y74" s="26">
        <v>181060</v>
      </c>
      <c r="Z74" s="26">
        <v>187232</v>
      </c>
      <c r="AA74" s="26">
        <v>193405</v>
      </c>
      <c r="AB74" s="26">
        <v>199577</v>
      </c>
      <c r="AC74" s="26">
        <v>205750</v>
      </c>
      <c r="AD74" s="26">
        <v>255318</v>
      </c>
      <c r="AE74" s="26">
        <v>218095</v>
      </c>
      <c r="AF74" s="26">
        <v>222210</v>
      </c>
      <c r="AG74" s="26">
        <v>69587</v>
      </c>
      <c r="AH74" s="26">
        <v>36102</v>
      </c>
      <c r="AI74" s="26">
        <v>0</v>
      </c>
      <c r="AJ74" s="26">
        <v>0</v>
      </c>
      <c r="AK74" s="26">
        <v>0</v>
      </c>
      <c r="AL74" s="27"/>
    </row>
    <row r="75" spans="1:38" x14ac:dyDescent="0.25">
      <c r="A75" s="143" t="s">
        <v>228</v>
      </c>
      <c r="B75" s="144">
        <v>53793.591280000001</v>
      </c>
      <c r="C75" s="144">
        <v>62287.31624</v>
      </c>
      <c r="D75" s="144">
        <v>70780.351349999997</v>
      </c>
      <c r="E75" s="32">
        <v>79223.38</v>
      </c>
      <c r="F75" s="32">
        <v>87499.83</v>
      </c>
      <c r="G75" s="32">
        <v>96728.94</v>
      </c>
      <c r="H75" s="32">
        <v>106660</v>
      </c>
      <c r="I75" s="32">
        <v>114907</v>
      </c>
      <c r="J75" s="32">
        <v>120612</v>
      </c>
      <c r="K75" s="32">
        <v>128732</v>
      </c>
      <c r="L75" s="32">
        <v>136761</v>
      </c>
      <c r="M75" s="32">
        <v>144720</v>
      </c>
      <c r="N75" s="32">
        <v>152528</v>
      </c>
      <c r="O75" s="32">
        <v>160274</v>
      </c>
      <c r="P75" s="32">
        <v>167960</v>
      </c>
      <c r="Q75" s="32">
        <v>175693</v>
      </c>
      <c r="R75" s="32">
        <v>183175</v>
      </c>
      <c r="S75" s="32">
        <v>190918</v>
      </c>
      <c r="T75" s="32">
        <v>198861</v>
      </c>
      <c r="U75" s="32">
        <v>207034</v>
      </c>
      <c r="V75" s="32">
        <v>215206</v>
      </c>
      <c r="W75" s="32">
        <v>200883</v>
      </c>
      <c r="X75" s="32">
        <v>198322</v>
      </c>
      <c r="Y75" s="32">
        <v>205322</v>
      </c>
      <c r="Z75" s="32">
        <v>212324</v>
      </c>
      <c r="AA75" s="32">
        <v>88515</v>
      </c>
      <c r="AB75" s="32">
        <v>91340</v>
      </c>
      <c r="AC75" s="32">
        <v>65086</v>
      </c>
      <c r="AD75" s="32">
        <v>67038</v>
      </c>
      <c r="AE75" s="32">
        <v>0</v>
      </c>
      <c r="AF75" s="32">
        <v>0</v>
      </c>
      <c r="AG75" s="32">
        <v>0</v>
      </c>
      <c r="AH75" s="32">
        <v>0</v>
      </c>
      <c r="AI75" s="32">
        <v>0</v>
      </c>
      <c r="AJ75" s="32">
        <v>0</v>
      </c>
      <c r="AK75" s="32">
        <v>0</v>
      </c>
    </row>
    <row r="76" spans="1:38" x14ac:dyDescent="0.25">
      <c r="A76" s="170" t="s">
        <v>229</v>
      </c>
      <c r="B76" s="146">
        <v>187646.40022000001</v>
      </c>
      <c r="C76" s="146">
        <v>192009.60021999999</v>
      </c>
      <c r="D76" s="146">
        <v>196372.80022</v>
      </c>
      <c r="E76" s="26">
        <v>200736.21</v>
      </c>
      <c r="F76" s="26">
        <v>205099.41</v>
      </c>
      <c r="G76" s="26">
        <v>198997.28</v>
      </c>
      <c r="H76" s="26">
        <v>204213</v>
      </c>
      <c r="I76" s="26">
        <v>209189</v>
      </c>
      <c r="J76" s="26">
        <v>222552</v>
      </c>
      <c r="K76" s="26">
        <v>226915</v>
      </c>
      <c r="L76" s="26">
        <v>231278</v>
      </c>
      <c r="M76" s="26">
        <v>235607</v>
      </c>
      <c r="N76" s="26">
        <v>240005</v>
      </c>
      <c r="O76" s="26">
        <v>244368</v>
      </c>
      <c r="P76" s="26">
        <v>248731</v>
      </c>
      <c r="Q76" s="26">
        <v>253094</v>
      </c>
      <c r="R76" s="26">
        <v>257458</v>
      </c>
      <c r="S76" s="26">
        <v>261821</v>
      </c>
      <c r="T76" s="26">
        <v>266184</v>
      </c>
      <c r="U76" s="26">
        <v>270547</v>
      </c>
      <c r="V76" s="26">
        <v>274910</v>
      </c>
      <c r="W76" s="26">
        <v>279274</v>
      </c>
      <c r="X76" s="26">
        <v>283637</v>
      </c>
      <c r="Y76" s="26">
        <v>288000</v>
      </c>
      <c r="Z76" s="26">
        <v>288000</v>
      </c>
      <c r="AA76" s="26">
        <v>288000</v>
      </c>
      <c r="AB76" s="26">
        <v>288000</v>
      </c>
      <c r="AC76" s="26">
        <v>288000</v>
      </c>
      <c r="AD76" s="26">
        <v>288000</v>
      </c>
      <c r="AE76" s="26">
        <v>288000</v>
      </c>
      <c r="AF76" s="26">
        <v>288000</v>
      </c>
      <c r="AG76" s="26">
        <v>288000</v>
      </c>
      <c r="AH76" s="26">
        <v>288000</v>
      </c>
      <c r="AI76" s="26">
        <v>0</v>
      </c>
      <c r="AJ76" s="26">
        <v>0</v>
      </c>
      <c r="AK76" s="26">
        <v>0</v>
      </c>
      <c r="AL76" s="27"/>
    </row>
    <row r="77" spans="1:38" x14ac:dyDescent="0.25">
      <c r="A77" s="169" t="s">
        <v>230</v>
      </c>
      <c r="B77" s="144"/>
      <c r="C77" s="144"/>
      <c r="D77" s="144"/>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row>
    <row r="78" spans="1:38" x14ac:dyDescent="0.25">
      <c r="A78" s="145" t="s">
        <v>226</v>
      </c>
      <c r="B78" s="146">
        <v>0</v>
      </c>
      <c r="C78" s="146">
        <v>0</v>
      </c>
      <c r="D78" s="146">
        <v>0</v>
      </c>
      <c r="E78" s="26">
        <v>0</v>
      </c>
      <c r="F78" s="26">
        <v>0</v>
      </c>
      <c r="G78" s="26">
        <v>0</v>
      </c>
      <c r="H78" s="26">
        <v>0</v>
      </c>
      <c r="I78" s="26">
        <v>0</v>
      </c>
      <c r="J78" s="26">
        <v>0</v>
      </c>
      <c r="K78" s="26">
        <v>0</v>
      </c>
      <c r="L78" s="26">
        <v>0</v>
      </c>
      <c r="M78" s="26">
        <v>0</v>
      </c>
      <c r="N78" s="26">
        <v>0</v>
      </c>
      <c r="O78" s="26">
        <v>0</v>
      </c>
      <c r="P78" s="26">
        <v>0</v>
      </c>
      <c r="Q78" s="26">
        <v>0</v>
      </c>
      <c r="R78" s="26">
        <v>28520</v>
      </c>
      <c r="S78" s="26">
        <v>28520</v>
      </c>
      <c r="T78" s="26">
        <v>57100</v>
      </c>
      <c r="U78" s="26">
        <v>57100</v>
      </c>
      <c r="V78" s="26">
        <v>85680</v>
      </c>
      <c r="W78" s="26">
        <v>85680</v>
      </c>
      <c r="X78" s="26">
        <v>114260</v>
      </c>
      <c r="Y78" s="26">
        <v>114260</v>
      </c>
      <c r="Z78" s="26">
        <v>142840</v>
      </c>
      <c r="AA78" s="26">
        <v>142840</v>
      </c>
      <c r="AB78" s="26">
        <v>171420</v>
      </c>
      <c r="AC78" s="26">
        <v>171420</v>
      </c>
      <c r="AD78" s="26">
        <v>200000</v>
      </c>
      <c r="AE78" s="26">
        <v>200000</v>
      </c>
      <c r="AF78" s="26">
        <v>200000</v>
      </c>
      <c r="AG78" s="26">
        <v>200000</v>
      </c>
      <c r="AH78" s="26">
        <v>0</v>
      </c>
      <c r="AI78" s="26">
        <v>0</v>
      </c>
      <c r="AJ78" s="26">
        <v>0</v>
      </c>
      <c r="AK78" s="26">
        <v>0</v>
      </c>
      <c r="AL78" s="27"/>
    </row>
    <row r="79" spans="1:38" x14ac:dyDescent="0.25">
      <c r="A79" s="143" t="s">
        <v>227</v>
      </c>
      <c r="B79" s="144">
        <v>0</v>
      </c>
      <c r="C79" s="144">
        <v>0</v>
      </c>
      <c r="D79" s="144">
        <v>0</v>
      </c>
      <c r="E79" s="32">
        <v>0</v>
      </c>
      <c r="F79" s="32">
        <v>0</v>
      </c>
      <c r="G79" s="32">
        <v>14319.04</v>
      </c>
      <c r="H79" s="32">
        <v>13834</v>
      </c>
      <c r="I79" s="32">
        <v>13607</v>
      </c>
      <c r="J79" s="32">
        <v>46849</v>
      </c>
      <c r="K79" s="32">
        <v>46288</v>
      </c>
      <c r="L79" s="32">
        <v>46136</v>
      </c>
      <c r="M79" s="32">
        <v>46384</v>
      </c>
      <c r="N79" s="32">
        <v>92702</v>
      </c>
      <c r="O79" s="32">
        <v>92595</v>
      </c>
      <c r="P79" s="32">
        <v>91024</v>
      </c>
      <c r="Q79" s="32">
        <v>89388</v>
      </c>
      <c r="R79" s="32">
        <v>129998</v>
      </c>
      <c r="S79" s="32">
        <v>126966</v>
      </c>
      <c r="T79" s="32">
        <v>124920</v>
      </c>
      <c r="U79" s="32">
        <v>121524</v>
      </c>
      <c r="V79" s="32">
        <v>156910</v>
      </c>
      <c r="W79" s="32">
        <v>154580</v>
      </c>
      <c r="X79" s="32">
        <v>153565</v>
      </c>
      <c r="Y79" s="32">
        <v>150460</v>
      </c>
      <c r="Z79" s="32">
        <v>184083</v>
      </c>
      <c r="AA79" s="32">
        <v>181421</v>
      </c>
      <c r="AB79" s="32">
        <v>180463</v>
      </c>
      <c r="AC79" s="32">
        <v>177978</v>
      </c>
      <c r="AD79" s="32">
        <v>208848</v>
      </c>
      <c r="AE79" s="32">
        <v>205215</v>
      </c>
      <c r="AF79" s="32">
        <v>203339</v>
      </c>
      <c r="AG79" s="32">
        <v>200900</v>
      </c>
      <c r="AH79" s="32">
        <v>0</v>
      </c>
      <c r="AI79" s="32">
        <v>0</v>
      </c>
      <c r="AJ79" s="32">
        <v>0</v>
      </c>
      <c r="AK79" s="32">
        <v>0</v>
      </c>
    </row>
    <row r="80" spans="1:38" x14ac:dyDescent="0.25">
      <c r="A80" s="170" t="s">
        <v>258</v>
      </c>
      <c r="B80" s="146"/>
      <c r="C80" s="146"/>
      <c r="D80" s="14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7"/>
    </row>
    <row r="81" spans="1:38" x14ac:dyDescent="0.25">
      <c r="A81" s="143" t="s">
        <v>259</v>
      </c>
      <c r="B81" s="144">
        <v>0</v>
      </c>
      <c r="C81" s="144">
        <v>0</v>
      </c>
      <c r="D81" s="144">
        <v>0</v>
      </c>
      <c r="E81" s="32">
        <v>0</v>
      </c>
      <c r="F81" s="32">
        <v>0</v>
      </c>
      <c r="G81" s="32">
        <v>0</v>
      </c>
      <c r="H81" s="32">
        <v>0</v>
      </c>
      <c r="I81" s="32">
        <v>130000</v>
      </c>
      <c r="J81" s="32">
        <v>130000</v>
      </c>
      <c r="K81" s="32">
        <v>130000</v>
      </c>
      <c r="L81" s="32">
        <v>130000</v>
      </c>
      <c r="M81" s="32">
        <v>130000</v>
      </c>
      <c r="N81" s="32">
        <v>130000</v>
      </c>
      <c r="O81" s="32">
        <v>130000</v>
      </c>
      <c r="P81" s="32">
        <v>130000</v>
      </c>
      <c r="Q81" s="32">
        <v>130000</v>
      </c>
      <c r="R81" s="32">
        <v>130000</v>
      </c>
      <c r="S81" s="32">
        <v>130000</v>
      </c>
      <c r="T81" s="32">
        <v>130000</v>
      </c>
      <c r="U81" s="32">
        <v>130000</v>
      </c>
      <c r="V81" s="32">
        <v>130000</v>
      </c>
      <c r="W81" s="32">
        <v>130000</v>
      </c>
      <c r="X81" s="32">
        <v>130000</v>
      </c>
      <c r="Y81" s="32">
        <v>0</v>
      </c>
      <c r="Z81" s="32">
        <v>0</v>
      </c>
      <c r="AA81" s="32">
        <v>0</v>
      </c>
      <c r="AB81" s="32">
        <v>0</v>
      </c>
      <c r="AC81" s="32">
        <v>0</v>
      </c>
      <c r="AD81" s="32">
        <v>0</v>
      </c>
      <c r="AE81" s="32">
        <v>0</v>
      </c>
      <c r="AF81" s="32">
        <v>0</v>
      </c>
      <c r="AG81" s="32">
        <v>0</v>
      </c>
      <c r="AH81" s="32">
        <v>0</v>
      </c>
      <c r="AI81" s="32">
        <v>0</v>
      </c>
      <c r="AJ81" s="32">
        <v>0</v>
      </c>
      <c r="AK81" s="32">
        <v>0</v>
      </c>
    </row>
    <row r="82" spans="1:38" x14ac:dyDescent="0.25">
      <c r="A82" s="145" t="s">
        <v>227</v>
      </c>
      <c r="B82" s="146">
        <v>32579.576560000001</v>
      </c>
      <c r="C82" s="146">
        <v>32394.80601</v>
      </c>
      <c r="D82" s="146">
        <v>32294.585169999998</v>
      </c>
      <c r="E82" s="26">
        <v>63329.82</v>
      </c>
      <c r="F82" s="26">
        <v>62763.43</v>
      </c>
      <c r="G82" s="26">
        <v>63071.65</v>
      </c>
      <c r="H82" s="26">
        <v>61838</v>
      </c>
      <c r="I82" s="26">
        <v>91714</v>
      </c>
      <c r="J82" s="26">
        <v>90550</v>
      </c>
      <c r="K82" s="26">
        <v>89765</v>
      </c>
      <c r="L82" s="26">
        <v>89553</v>
      </c>
      <c r="M82" s="26">
        <v>118639</v>
      </c>
      <c r="N82" s="26">
        <v>117253</v>
      </c>
      <c r="O82" s="26">
        <v>116272</v>
      </c>
      <c r="P82" s="26">
        <v>114505</v>
      </c>
      <c r="Q82" s="26">
        <v>141326</v>
      </c>
      <c r="R82" s="26">
        <v>136994</v>
      </c>
      <c r="S82" s="26">
        <v>133799</v>
      </c>
      <c r="T82" s="26">
        <v>131642</v>
      </c>
      <c r="U82" s="26">
        <v>128064</v>
      </c>
      <c r="V82" s="26">
        <v>124004</v>
      </c>
      <c r="W82" s="26">
        <v>122162</v>
      </c>
      <c r="X82" s="26">
        <v>121360</v>
      </c>
      <c r="Y82" s="26">
        <v>0</v>
      </c>
      <c r="Z82" s="26">
        <v>0</v>
      </c>
      <c r="AA82" s="26">
        <v>0</v>
      </c>
      <c r="AB82" s="26">
        <v>0</v>
      </c>
      <c r="AC82" s="26">
        <v>0</v>
      </c>
      <c r="AD82" s="26">
        <v>0</v>
      </c>
      <c r="AE82" s="26">
        <v>0</v>
      </c>
      <c r="AF82" s="26">
        <v>0</v>
      </c>
      <c r="AG82" s="26">
        <v>0</v>
      </c>
      <c r="AH82" s="26">
        <v>0</v>
      </c>
      <c r="AI82" s="26">
        <v>0</v>
      </c>
      <c r="AJ82" s="26">
        <v>0</v>
      </c>
      <c r="AK82" s="26">
        <v>0</v>
      </c>
      <c r="AL82" s="27"/>
    </row>
    <row r="83" spans="1:38" x14ac:dyDescent="0.25">
      <c r="A83" s="169" t="s">
        <v>235</v>
      </c>
      <c r="B83" s="144"/>
      <c r="C83" s="144"/>
      <c r="D83" s="144"/>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row>
    <row r="84" spans="1:38" x14ac:dyDescent="0.25">
      <c r="A84" s="145" t="s">
        <v>226</v>
      </c>
      <c r="B84" s="146">
        <v>59109.517119999997</v>
      </c>
      <c r="C84" s="146">
        <v>54696.911520000001</v>
      </c>
      <c r="D84" s="146">
        <v>56460.778010000002</v>
      </c>
      <c r="E84" s="26">
        <v>58188</v>
      </c>
      <c r="F84" s="26">
        <v>59806.54</v>
      </c>
      <c r="G84" s="26">
        <v>59851.199999999997</v>
      </c>
      <c r="H84" s="26">
        <v>61858</v>
      </c>
      <c r="I84" s="26">
        <v>63512</v>
      </c>
      <c r="J84" s="26">
        <v>64623</v>
      </c>
      <c r="K84" s="26">
        <v>66228</v>
      </c>
      <c r="L84" s="26">
        <v>58335</v>
      </c>
      <c r="M84" s="26">
        <v>59633</v>
      </c>
      <c r="N84" s="26">
        <v>60872</v>
      </c>
      <c r="O84" s="26">
        <v>62099</v>
      </c>
      <c r="P84" s="26">
        <v>63315</v>
      </c>
      <c r="Q84" s="26">
        <v>64528</v>
      </c>
      <c r="R84" s="26">
        <v>37062</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7"/>
    </row>
    <row r="85" spans="1:38" x14ac:dyDescent="0.25">
      <c r="A85" s="143" t="s">
        <v>227</v>
      </c>
      <c r="B85" s="144">
        <v>28811.481970000001</v>
      </c>
      <c r="C85" s="144">
        <v>26130.54448</v>
      </c>
      <c r="D85" s="144">
        <v>26890.016820000001</v>
      </c>
      <c r="E85" s="32">
        <v>27427.9</v>
      </c>
      <c r="F85" s="32">
        <v>28003.439999999999</v>
      </c>
      <c r="G85" s="32">
        <v>26956.87</v>
      </c>
      <c r="H85" s="32">
        <v>28467</v>
      </c>
      <c r="I85" s="32">
        <v>29047</v>
      </c>
      <c r="J85" s="32">
        <v>29274</v>
      </c>
      <c r="K85" s="32">
        <v>29833</v>
      </c>
      <c r="L85" s="32">
        <v>26513</v>
      </c>
      <c r="M85" s="32">
        <v>26974</v>
      </c>
      <c r="N85" s="32">
        <v>27344</v>
      </c>
      <c r="O85" s="32">
        <v>27853</v>
      </c>
      <c r="P85" s="32">
        <v>28269</v>
      </c>
      <c r="Q85" s="32">
        <v>28259</v>
      </c>
      <c r="R85" s="32">
        <v>15578</v>
      </c>
      <c r="S85" s="32">
        <v>0</v>
      </c>
      <c r="T85" s="32">
        <v>0</v>
      </c>
      <c r="U85" s="32">
        <v>0</v>
      </c>
      <c r="V85" s="32">
        <v>0</v>
      </c>
      <c r="W85" s="32">
        <v>0</v>
      </c>
      <c r="X85" s="32">
        <v>0</v>
      </c>
      <c r="Y85" s="32">
        <v>0</v>
      </c>
      <c r="Z85" s="32">
        <v>0</v>
      </c>
      <c r="AA85" s="32">
        <v>0</v>
      </c>
      <c r="AB85" s="32">
        <v>0</v>
      </c>
      <c r="AC85" s="32">
        <v>0</v>
      </c>
      <c r="AD85" s="32">
        <v>0</v>
      </c>
      <c r="AE85" s="32">
        <v>0</v>
      </c>
      <c r="AF85" s="32">
        <v>0</v>
      </c>
      <c r="AG85" s="32">
        <v>0</v>
      </c>
      <c r="AH85" s="32">
        <v>0</v>
      </c>
      <c r="AI85" s="32">
        <v>0</v>
      </c>
      <c r="AJ85" s="32">
        <v>0</v>
      </c>
      <c r="AK85" s="32">
        <v>0</v>
      </c>
    </row>
    <row r="86" spans="1:38" x14ac:dyDescent="0.25">
      <c r="A86" s="170" t="s">
        <v>236</v>
      </c>
      <c r="B86" s="146"/>
      <c r="C86" s="146"/>
      <c r="D86" s="14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7"/>
    </row>
    <row r="87" spans="1:38" x14ac:dyDescent="0.25">
      <c r="A87" s="143" t="s">
        <v>226</v>
      </c>
      <c r="B87" s="144">
        <v>0</v>
      </c>
      <c r="C87" s="144">
        <v>0</v>
      </c>
      <c r="D87" s="144">
        <v>0</v>
      </c>
      <c r="E87" s="32">
        <v>0</v>
      </c>
      <c r="F87" s="32">
        <v>0</v>
      </c>
      <c r="G87" s="32">
        <v>0</v>
      </c>
      <c r="H87" s="32">
        <v>146447</v>
      </c>
      <c r="I87" s="32">
        <v>174114</v>
      </c>
      <c r="J87" s="32">
        <v>193667</v>
      </c>
      <c r="K87" s="32">
        <v>221334</v>
      </c>
      <c r="L87" s="32">
        <v>249000</v>
      </c>
      <c r="M87" s="32">
        <v>276450</v>
      </c>
      <c r="N87" s="32">
        <v>304333</v>
      </c>
      <c r="O87" s="32">
        <v>332000</v>
      </c>
      <c r="P87" s="32">
        <v>332000</v>
      </c>
      <c r="Q87" s="32">
        <v>332000</v>
      </c>
      <c r="R87" s="32">
        <v>332000</v>
      </c>
      <c r="S87" s="32">
        <v>332000</v>
      </c>
      <c r="T87" s="32">
        <v>0</v>
      </c>
      <c r="U87" s="32">
        <v>0</v>
      </c>
      <c r="V87" s="32">
        <v>0</v>
      </c>
      <c r="W87" s="32">
        <v>0</v>
      </c>
      <c r="X87" s="32">
        <v>0</v>
      </c>
      <c r="Y87" s="32">
        <v>0</v>
      </c>
      <c r="Z87" s="32">
        <v>0</v>
      </c>
      <c r="AA87" s="32">
        <v>0</v>
      </c>
      <c r="AB87" s="32">
        <v>0</v>
      </c>
      <c r="AC87" s="32">
        <v>0</v>
      </c>
      <c r="AD87" s="32">
        <v>0</v>
      </c>
      <c r="AE87" s="32">
        <v>0</v>
      </c>
      <c r="AF87" s="32">
        <v>0</v>
      </c>
      <c r="AG87" s="32">
        <v>0</v>
      </c>
      <c r="AH87" s="32">
        <v>0</v>
      </c>
      <c r="AI87" s="32">
        <v>0</v>
      </c>
      <c r="AJ87" s="32">
        <v>0</v>
      </c>
      <c r="AK87" s="32">
        <v>0</v>
      </c>
    </row>
    <row r="88" spans="1:38" x14ac:dyDescent="0.25">
      <c r="A88" s="145" t="s">
        <v>227</v>
      </c>
      <c r="B88" s="146">
        <v>0</v>
      </c>
      <c r="C88" s="146">
        <v>0</v>
      </c>
      <c r="D88" s="146">
        <v>0</v>
      </c>
      <c r="E88" s="26">
        <v>0</v>
      </c>
      <c r="F88" s="26">
        <v>0</v>
      </c>
      <c r="G88" s="26">
        <v>0</v>
      </c>
      <c r="H88" s="26">
        <v>20702</v>
      </c>
      <c r="I88" s="26">
        <v>20556.400000000001</v>
      </c>
      <c r="J88" s="26">
        <v>20342</v>
      </c>
      <c r="K88" s="26">
        <v>20198</v>
      </c>
      <c r="L88" s="26">
        <v>20112</v>
      </c>
      <c r="M88" s="26">
        <v>19961</v>
      </c>
      <c r="N88" s="26">
        <v>19761</v>
      </c>
      <c r="O88" s="26">
        <v>19659</v>
      </c>
      <c r="P88" s="26">
        <v>19403</v>
      </c>
      <c r="Q88" s="26">
        <v>19054</v>
      </c>
      <c r="R88" s="26">
        <v>18470</v>
      </c>
      <c r="S88" s="26">
        <v>18040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7"/>
    </row>
    <row r="89" spans="1:38" x14ac:dyDescent="0.25">
      <c r="A89" s="169" t="s">
        <v>238</v>
      </c>
      <c r="B89" s="144">
        <v>0</v>
      </c>
      <c r="C89" s="144">
        <v>0</v>
      </c>
      <c r="D89" s="144">
        <v>0</v>
      </c>
      <c r="E89" s="32">
        <v>0</v>
      </c>
      <c r="F89" s="32">
        <v>0</v>
      </c>
      <c r="G89" s="32">
        <v>0</v>
      </c>
      <c r="H89" s="32">
        <v>37533</v>
      </c>
      <c r="I89" s="32">
        <v>37533</v>
      </c>
      <c r="J89" s="32">
        <v>79980</v>
      </c>
      <c r="K89" s="32">
        <v>79980</v>
      </c>
      <c r="L89" s="32">
        <v>100000</v>
      </c>
      <c r="M89" s="32">
        <v>99843</v>
      </c>
      <c r="N89" s="32">
        <v>120000</v>
      </c>
      <c r="O89" s="32">
        <v>120000</v>
      </c>
      <c r="P89" s="32">
        <v>0</v>
      </c>
      <c r="Q89" s="32">
        <v>0</v>
      </c>
      <c r="R89" s="32">
        <v>0</v>
      </c>
      <c r="S89" s="32">
        <v>0</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row>
    <row r="90" spans="1:38" x14ac:dyDescent="0.25">
      <c r="A90" s="170" t="s">
        <v>260</v>
      </c>
      <c r="B90" s="146"/>
      <c r="C90" s="146"/>
      <c r="D90" s="14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7"/>
    </row>
    <row r="91" spans="1:38" x14ac:dyDescent="0.25">
      <c r="A91" s="143" t="s">
        <v>226</v>
      </c>
      <c r="B91" s="144">
        <v>99208.463359999994</v>
      </c>
      <c r="C91" s="144">
        <v>101668.18197000001</v>
      </c>
      <c r="D91" s="144">
        <v>104126.88479</v>
      </c>
      <c r="E91" s="32">
        <v>67955.039999999994</v>
      </c>
      <c r="F91" s="32">
        <v>69355.39</v>
      </c>
      <c r="G91" s="32">
        <v>0</v>
      </c>
      <c r="H91" s="32">
        <v>0</v>
      </c>
      <c r="I91" s="32">
        <v>0</v>
      </c>
      <c r="J91" s="32">
        <v>0</v>
      </c>
      <c r="K91" s="32">
        <v>0</v>
      </c>
      <c r="L91" s="32">
        <v>0</v>
      </c>
      <c r="M91" s="32">
        <v>0</v>
      </c>
      <c r="N91" s="32">
        <v>0</v>
      </c>
      <c r="O91" s="32">
        <v>0</v>
      </c>
      <c r="P91" s="32">
        <v>0</v>
      </c>
      <c r="Q91" s="32">
        <v>0</v>
      </c>
      <c r="R91" s="32">
        <v>0</v>
      </c>
      <c r="S91" s="32">
        <v>0</v>
      </c>
      <c r="T91" s="32">
        <v>0</v>
      </c>
      <c r="U91" s="32">
        <v>0</v>
      </c>
      <c r="V91" s="32">
        <v>0</v>
      </c>
      <c r="W91" s="32">
        <v>0</v>
      </c>
      <c r="X91" s="32">
        <v>0</v>
      </c>
      <c r="Y91" s="32">
        <v>0</v>
      </c>
      <c r="Z91" s="32">
        <v>0</v>
      </c>
      <c r="AA91" s="32">
        <v>0</v>
      </c>
      <c r="AB91" s="32">
        <v>0</v>
      </c>
      <c r="AC91" s="32">
        <v>0</v>
      </c>
      <c r="AD91" s="32">
        <v>0</v>
      </c>
      <c r="AE91" s="32">
        <v>0</v>
      </c>
      <c r="AF91" s="32">
        <v>0</v>
      </c>
      <c r="AG91" s="32">
        <v>0</v>
      </c>
      <c r="AH91" s="32">
        <v>0</v>
      </c>
      <c r="AI91" s="32">
        <v>0</v>
      </c>
      <c r="AJ91" s="32">
        <v>0</v>
      </c>
      <c r="AK91" s="32">
        <v>0</v>
      </c>
    </row>
    <row r="92" spans="1:38" x14ac:dyDescent="0.25">
      <c r="A92" s="145" t="s">
        <v>242</v>
      </c>
      <c r="B92" s="146">
        <v>45894.977290000003</v>
      </c>
      <c r="C92" s="146">
        <v>46766.129650000003</v>
      </c>
      <c r="D92" s="146">
        <v>47749.419103949003</v>
      </c>
      <c r="E92" s="26">
        <v>31733.39</v>
      </c>
      <c r="F92" s="26">
        <v>32126.45</v>
      </c>
      <c r="G92" s="26">
        <v>0</v>
      </c>
      <c r="H92" s="26">
        <v>0</v>
      </c>
      <c r="I92" s="26">
        <v>0</v>
      </c>
      <c r="J92" s="26">
        <v>0</v>
      </c>
      <c r="K92" s="26">
        <v>0</v>
      </c>
      <c r="L92" s="26">
        <v>0</v>
      </c>
      <c r="M92" s="26">
        <v>0</v>
      </c>
      <c r="N92" s="26">
        <v>0</v>
      </c>
      <c r="O92" s="26">
        <v>0</v>
      </c>
      <c r="P92" s="26">
        <v>0</v>
      </c>
      <c r="Q92" s="26">
        <v>0</v>
      </c>
      <c r="R92" s="26">
        <v>0</v>
      </c>
      <c r="S92" s="26">
        <v>0</v>
      </c>
      <c r="T92" s="26">
        <v>0</v>
      </c>
      <c r="U92" s="26">
        <v>0</v>
      </c>
      <c r="V92" s="26">
        <v>0</v>
      </c>
      <c r="W92" s="26">
        <v>0</v>
      </c>
      <c r="X92" s="26">
        <v>0</v>
      </c>
      <c r="Y92" s="26">
        <v>0</v>
      </c>
      <c r="Z92" s="26">
        <v>0</v>
      </c>
      <c r="AA92" s="26">
        <v>0</v>
      </c>
      <c r="AB92" s="26">
        <v>0</v>
      </c>
      <c r="AC92" s="26">
        <v>0</v>
      </c>
      <c r="AD92" s="26">
        <v>0</v>
      </c>
      <c r="AE92" s="26">
        <v>0</v>
      </c>
      <c r="AF92" s="26">
        <v>0</v>
      </c>
      <c r="AG92" s="26">
        <v>0</v>
      </c>
      <c r="AH92" s="26">
        <v>0</v>
      </c>
      <c r="AI92" s="26">
        <v>0</v>
      </c>
      <c r="AJ92" s="26">
        <v>0</v>
      </c>
      <c r="AK92" s="26">
        <v>0</v>
      </c>
      <c r="AL92" s="27"/>
    </row>
    <row r="93" spans="1:38" x14ac:dyDescent="0.25">
      <c r="A93" s="169" t="s">
        <v>241</v>
      </c>
      <c r="B93" s="144"/>
      <c r="C93" s="144"/>
      <c r="D93" s="144"/>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row>
    <row r="94" spans="1:38" x14ac:dyDescent="0.25">
      <c r="A94" s="145" t="s">
        <v>226</v>
      </c>
      <c r="B94" s="146">
        <v>199972.41897999999</v>
      </c>
      <c r="C94" s="146">
        <v>198838.30171999999</v>
      </c>
      <c r="D94" s="146">
        <v>198141.15257000001</v>
      </c>
      <c r="E94" s="26">
        <v>195297.63</v>
      </c>
      <c r="F94" s="26">
        <v>193550.99</v>
      </c>
      <c r="G94" s="26">
        <v>192175.33</v>
      </c>
      <c r="H94" s="26">
        <v>189322</v>
      </c>
      <c r="I94" s="26">
        <v>187985</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0</v>
      </c>
      <c r="AH94" s="26">
        <v>0</v>
      </c>
      <c r="AI94" s="26">
        <v>0</v>
      </c>
      <c r="AJ94" s="26">
        <v>0</v>
      </c>
      <c r="AK94" s="26">
        <v>0</v>
      </c>
      <c r="AL94" s="27"/>
    </row>
    <row r="95" spans="1:38" x14ac:dyDescent="0.25">
      <c r="A95" s="143" t="s">
        <v>227</v>
      </c>
      <c r="B95" s="144">
        <v>86030.240210000004</v>
      </c>
      <c r="C95" s="144">
        <v>85542.331049999993</v>
      </c>
      <c r="D95" s="144">
        <v>85242.410149999996</v>
      </c>
      <c r="E95" s="32">
        <v>84019.04</v>
      </c>
      <c r="F95" s="32">
        <v>83267.62</v>
      </c>
      <c r="G95" s="32">
        <v>82675.850000000006</v>
      </c>
      <c r="H95" s="32">
        <v>81448</v>
      </c>
      <c r="I95" s="32">
        <v>80873</v>
      </c>
      <c r="J95" s="32">
        <v>0</v>
      </c>
      <c r="K95" s="32">
        <v>0</v>
      </c>
      <c r="L95" s="32">
        <v>0</v>
      </c>
      <c r="M95" s="32">
        <v>0</v>
      </c>
      <c r="N95" s="32">
        <v>0</v>
      </c>
      <c r="O95" s="32">
        <v>0</v>
      </c>
      <c r="P95" s="32">
        <v>0</v>
      </c>
      <c r="Q95" s="32">
        <v>0</v>
      </c>
      <c r="R95" s="32">
        <v>0</v>
      </c>
      <c r="S95" s="32">
        <v>0</v>
      </c>
      <c r="T95" s="32">
        <v>0</v>
      </c>
      <c r="U95" s="32">
        <v>0</v>
      </c>
      <c r="V95" s="32">
        <v>0</v>
      </c>
      <c r="W95" s="32">
        <v>0</v>
      </c>
      <c r="X95" s="32">
        <v>0</v>
      </c>
      <c r="Y95" s="32">
        <v>0</v>
      </c>
      <c r="Z95" s="32">
        <v>0</v>
      </c>
      <c r="AA95" s="32">
        <v>0</v>
      </c>
      <c r="AB95" s="32">
        <v>0</v>
      </c>
      <c r="AC95" s="32">
        <v>0</v>
      </c>
      <c r="AD95" s="32">
        <v>0</v>
      </c>
      <c r="AE95" s="32">
        <v>0</v>
      </c>
      <c r="AF95" s="32">
        <v>0</v>
      </c>
      <c r="AG95" s="32">
        <v>0</v>
      </c>
      <c r="AH95" s="32">
        <v>0</v>
      </c>
      <c r="AI95" s="32">
        <v>0</v>
      </c>
      <c r="AJ95" s="32">
        <v>0</v>
      </c>
      <c r="AK95" s="32">
        <v>0</v>
      </c>
    </row>
    <row r="96" spans="1:38" x14ac:dyDescent="0.25">
      <c r="A96" s="170" t="s">
        <v>243</v>
      </c>
      <c r="B96" s="146"/>
      <c r="C96" s="146"/>
      <c r="D96" s="14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7"/>
    </row>
    <row r="97" spans="1:38" x14ac:dyDescent="0.25">
      <c r="A97" s="143" t="s">
        <v>244</v>
      </c>
      <c r="B97" s="144">
        <v>92600</v>
      </c>
      <c r="C97" s="144">
        <v>92600</v>
      </c>
      <c r="D97" s="144">
        <v>92600</v>
      </c>
      <c r="E97" s="32">
        <v>92600</v>
      </c>
      <c r="F97" s="32">
        <v>92600</v>
      </c>
      <c r="G97" s="32">
        <v>92600</v>
      </c>
      <c r="H97" s="32">
        <v>0</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2">
        <v>0</v>
      </c>
      <c r="AC97" s="32">
        <v>0</v>
      </c>
      <c r="AD97" s="32">
        <v>0</v>
      </c>
      <c r="AE97" s="32">
        <v>0</v>
      </c>
      <c r="AF97" s="32">
        <v>0</v>
      </c>
      <c r="AG97" s="32">
        <v>0</v>
      </c>
      <c r="AH97" s="32">
        <v>0</v>
      </c>
      <c r="AI97" s="32">
        <v>0</v>
      </c>
      <c r="AJ97" s="32">
        <v>0</v>
      </c>
      <c r="AK97" s="32">
        <v>0</v>
      </c>
    </row>
    <row r="98" spans="1:38" x14ac:dyDescent="0.25">
      <c r="A98" s="145" t="s">
        <v>245</v>
      </c>
      <c r="B98" s="146">
        <v>540000</v>
      </c>
      <c r="C98" s="146">
        <v>540000</v>
      </c>
      <c r="D98" s="146">
        <v>540000</v>
      </c>
      <c r="E98" s="26">
        <v>540000</v>
      </c>
      <c r="F98" s="26">
        <v>540000</v>
      </c>
      <c r="G98" s="26">
        <v>540000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7"/>
    </row>
    <row r="99" spans="1:38" x14ac:dyDescent="0.25">
      <c r="A99" s="143" t="s">
        <v>246</v>
      </c>
      <c r="B99" s="144">
        <v>70192.505009999993</v>
      </c>
      <c r="C99" s="144">
        <v>69794.417950000003</v>
      </c>
      <c r="D99" s="144">
        <v>69661.916249999995</v>
      </c>
      <c r="E99" s="32">
        <v>68662.22</v>
      </c>
      <c r="F99" s="32">
        <v>68048.14</v>
      </c>
      <c r="G99" s="32">
        <v>67562.12</v>
      </c>
      <c r="H99" s="32">
        <v>0</v>
      </c>
      <c r="I99" s="32">
        <v>0</v>
      </c>
      <c r="J99" s="32">
        <v>0</v>
      </c>
      <c r="K99" s="32">
        <v>0</v>
      </c>
      <c r="L99" s="32">
        <v>0</v>
      </c>
      <c r="M99" s="32">
        <v>0</v>
      </c>
      <c r="N99" s="32">
        <v>0</v>
      </c>
      <c r="O99" s="32">
        <v>0</v>
      </c>
      <c r="P99" s="32">
        <v>0</v>
      </c>
      <c r="Q99" s="32">
        <v>0</v>
      </c>
      <c r="R99" s="32">
        <v>0</v>
      </c>
      <c r="S99" s="32">
        <v>0</v>
      </c>
      <c r="T99" s="32">
        <v>0</v>
      </c>
      <c r="U99" s="32">
        <v>0</v>
      </c>
      <c r="V99" s="32">
        <v>0</v>
      </c>
      <c r="W99" s="32">
        <v>0</v>
      </c>
      <c r="X99" s="32">
        <v>0</v>
      </c>
      <c r="Y99" s="32">
        <v>0</v>
      </c>
      <c r="Z99" s="32">
        <v>0</v>
      </c>
      <c r="AA99" s="32">
        <v>0</v>
      </c>
      <c r="AB99" s="32">
        <v>0</v>
      </c>
      <c r="AC99" s="32">
        <v>0</v>
      </c>
      <c r="AD99" s="32">
        <v>0</v>
      </c>
      <c r="AE99" s="32">
        <v>0</v>
      </c>
      <c r="AF99" s="32">
        <v>0</v>
      </c>
      <c r="AG99" s="32">
        <v>0</v>
      </c>
      <c r="AH99" s="32">
        <v>0</v>
      </c>
      <c r="AI99" s="32">
        <v>0</v>
      </c>
      <c r="AJ99" s="32">
        <v>0</v>
      </c>
      <c r="AK99" s="32">
        <v>0</v>
      </c>
    </row>
    <row r="100" spans="1:38" x14ac:dyDescent="0.25">
      <c r="A100" s="170" t="s">
        <v>261</v>
      </c>
      <c r="B100" s="146"/>
      <c r="C100" s="146"/>
      <c r="D100" s="14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7"/>
    </row>
    <row r="101" spans="1:38" x14ac:dyDescent="0.25">
      <c r="A101" s="143" t="s">
        <v>244</v>
      </c>
      <c r="B101" s="144">
        <v>56500</v>
      </c>
      <c r="C101" s="144">
        <v>56500</v>
      </c>
      <c r="D101" s="144">
        <v>56500</v>
      </c>
      <c r="E101" s="32">
        <v>0</v>
      </c>
      <c r="F101" s="32">
        <v>0</v>
      </c>
      <c r="G101" s="32">
        <v>0</v>
      </c>
      <c r="H101" s="32">
        <v>0</v>
      </c>
      <c r="I101" s="32">
        <v>0</v>
      </c>
      <c r="J101" s="32">
        <v>0</v>
      </c>
      <c r="K101" s="32">
        <v>0</v>
      </c>
      <c r="L101" s="32">
        <v>0</v>
      </c>
      <c r="M101" s="32">
        <v>0</v>
      </c>
      <c r="N101" s="32">
        <v>0</v>
      </c>
      <c r="O101" s="32">
        <v>0</v>
      </c>
      <c r="P101" s="32">
        <v>0</v>
      </c>
      <c r="Q101" s="32">
        <v>0</v>
      </c>
      <c r="R101" s="32">
        <v>0</v>
      </c>
      <c r="S101" s="32">
        <v>0</v>
      </c>
      <c r="T101" s="32">
        <v>0</v>
      </c>
      <c r="U101" s="32">
        <v>0</v>
      </c>
      <c r="V101" s="32">
        <v>0</v>
      </c>
      <c r="W101" s="32">
        <v>0</v>
      </c>
      <c r="X101" s="32">
        <v>0</v>
      </c>
      <c r="Y101" s="32">
        <v>0</v>
      </c>
      <c r="Z101" s="32">
        <v>0</v>
      </c>
      <c r="AA101" s="32">
        <v>0</v>
      </c>
      <c r="AB101" s="32">
        <v>0</v>
      </c>
      <c r="AC101" s="32">
        <v>0</v>
      </c>
      <c r="AD101" s="32">
        <v>0</v>
      </c>
      <c r="AE101" s="32">
        <v>0</v>
      </c>
      <c r="AF101" s="32">
        <v>0</v>
      </c>
      <c r="AG101" s="32">
        <v>0</v>
      </c>
      <c r="AH101" s="32">
        <v>0</v>
      </c>
      <c r="AI101" s="32">
        <v>0</v>
      </c>
      <c r="AJ101" s="32">
        <v>0</v>
      </c>
      <c r="AK101" s="32">
        <v>0</v>
      </c>
    </row>
    <row r="102" spans="1:38" x14ac:dyDescent="0.25">
      <c r="A102" s="145" t="s">
        <v>245</v>
      </c>
      <c r="B102" s="146">
        <v>143752.99832000001</v>
      </c>
      <c r="C102" s="146">
        <v>142937.72310999999</v>
      </c>
      <c r="D102" s="146">
        <v>142626.74135</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c r="AC102" s="26">
        <v>0</v>
      </c>
      <c r="AD102" s="26">
        <v>0</v>
      </c>
      <c r="AE102" s="26">
        <v>0</v>
      </c>
      <c r="AF102" s="26">
        <v>0</v>
      </c>
      <c r="AG102" s="26">
        <v>0</v>
      </c>
      <c r="AH102" s="26">
        <v>0</v>
      </c>
      <c r="AI102" s="26">
        <v>0</v>
      </c>
      <c r="AJ102" s="26">
        <v>0</v>
      </c>
      <c r="AK102" s="26">
        <v>0</v>
      </c>
      <c r="AL102" s="27"/>
    </row>
    <row r="103" spans="1:38" x14ac:dyDescent="0.25">
      <c r="A103" s="169" t="s">
        <v>248</v>
      </c>
      <c r="B103" s="144"/>
      <c r="C103" s="144">
        <v>0</v>
      </c>
      <c r="D103" s="144">
        <v>0</v>
      </c>
      <c r="E103" s="32">
        <v>0</v>
      </c>
      <c r="F103" s="32">
        <v>0</v>
      </c>
      <c r="G103" s="32">
        <v>2083.16</v>
      </c>
      <c r="H103" s="32">
        <v>2458</v>
      </c>
      <c r="I103" s="32">
        <v>2835.4</v>
      </c>
      <c r="J103" s="32">
        <v>2908</v>
      </c>
      <c r="K103" s="32">
        <v>1805</v>
      </c>
      <c r="L103" s="32">
        <v>1568</v>
      </c>
      <c r="M103" s="32">
        <v>1451</v>
      </c>
      <c r="N103" s="32">
        <v>749</v>
      </c>
      <c r="O103" s="32">
        <v>0</v>
      </c>
      <c r="P103" s="32">
        <v>0</v>
      </c>
      <c r="Q103" s="32">
        <v>0</v>
      </c>
      <c r="R103" s="32">
        <v>0</v>
      </c>
      <c r="S103" s="32">
        <v>0</v>
      </c>
      <c r="T103" s="32">
        <v>0</v>
      </c>
      <c r="U103" s="32">
        <v>0</v>
      </c>
      <c r="V103" s="32">
        <v>0</v>
      </c>
      <c r="W103" s="32">
        <v>0</v>
      </c>
      <c r="X103" s="32">
        <v>0</v>
      </c>
      <c r="Y103" s="32">
        <v>0</v>
      </c>
      <c r="Z103" s="32">
        <v>0</v>
      </c>
      <c r="AA103" s="32">
        <v>0</v>
      </c>
      <c r="AB103" s="32">
        <v>0</v>
      </c>
      <c r="AC103" s="32">
        <v>0</v>
      </c>
      <c r="AD103" s="32">
        <v>0</v>
      </c>
      <c r="AE103" s="32">
        <v>0</v>
      </c>
      <c r="AF103" s="32">
        <v>0</v>
      </c>
      <c r="AG103" s="32">
        <v>0</v>
      </c>
      <c r="AH103" s="32">
        <v>0</v>
      </c>
      <c r="AI103" s="32">
        <v>0</v>
      </c>
      <c r="AJ103" s="32">
        <v>0</v>
      </c>
      <c r="AK103" s="32">
        <v>0</v>
      </c>
    </row>
    <row r="104" spans="1:38" x14ac:dyDescent="0.25">
      <c r="A104" s="170" t="s">
        <v>262</v>
      </c>
      <c r="B104" s="146">
        <v>0</v>
      </c>
      <c r="C104" s="146">
        <v>0</v>
      </c>
      <c r="D104" s="14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26">
        <v>0</v>
      </c>
      <c r="AG104" s="26">
        <v>0</v>
      </c>
      <c r="AH104" s="26">
        <v>0</v>
      </c>
      <c r="AI104" s="26">
        <v>0</v>
      </c>
      <c r="AJ104" s="26">
        <v>0</v>
      </c>
      <c r="AK104" s="26">
        <v>0</v>
      </c>
      <c r="AL104" s="27"/>
    </row>
    <row r="105" spans="1:38" x14ac:dyDescent="0.25">
      <c r="A105" s="169" t="s">
        <v>250</v>
      </c>
      <c r="B105" s="144">
        <v>0</v>
      </c>
      <c r="C105" s="144">
        <v>0</v>
      </c>
      <c r="D105" s="144">
        <v>0</v>
      </c>
      <c r="E105" s="32">
        <v>0</v>
      </c>
      <c r="F105" s="32">
        <v>0</v>
      </c>
      <c r="G105" s="32">
        <v>0</v>
      </c>
      <c r="H105" s="32">
        <v>0</v>
      </c>
      <c r="I105" s="32">
        <v>0</v>
      </c>
      <c r="J105" s="32">
        <v>0</v>
      </c>
      <c r="K105" s="32">
        <v>0</v>
      </c>
      <c r="L105" s="32">
        <v>0</v>
      </c>
      <c r="M105" s="32">
        <v>0</v>
      </c>
      <c r="N105" s="32">
        <v>0</v>
      </c>
      <c r="O105" s="32">
        <v>0</v>
      </c>
      <c r="P105" s="32">
        <v>0</v>
      </c>
      <c r="Q105" s="32">
        <v>0</v>
      </c>
      <c r="R105" s="32">
        <v>0</v>
      </c>
      <c r="S105" s="32">
        <v>0</v>
      </c>
      <c r="T105" s="32">
        <v>0</v>
      </c>
      <c r="U105" s="32">
        <v>0</v>
      </c>
      <c r="V105" s="32">
        <v>0</v>
      </c>
      <c r="W105" s="32">
        <v>0</v>
      </c>
      <c r="X105" s="32">
        <v>0</v>
      </c>
      <c r="Y105" s="32">
        <v>0</v>
      </c>
      <c r="Z105" s="32">
        <v>0</v>
      </c>
      <c r="AA105" s="32">
        <v>0</v>
      </c>
      <c r="AB105" s="32">
        <v>0</v>
      </c>
      <c r="AC105" s="32">
        <v>0</v>
      </c>
      <c r="AD105" s="32">
        <v>0</v>
      </c>
      <c r="AE105" s="32">
        <v>0</v>
      </c>
      <c r="AF105" s="32">
        <v>0</v>
      </c>
      <c r="AG105" s="32">
        <v>0</v>
      </c>
      <c r="AH105" s="32">
        <v>0</v>
      </c>
      <c r="AI105" s="32">
        <v>0</v>
      </c>
      <c r="AJ105" s="32">
        <v>6101</v>
      </c>
      <c r="AK105" s="32">
        <v>11935</v>
      </c>
    </row>
    <row r="106" spans="1:38" x14ac:dyDescent="0.25">
      <c r="A106" s="170" t="s">
        <v>263</v>
      </c>
      <c r="B106" s="146">
        <v>4440.1328999999996</v>
      </c>
      <c r="C106" s="146">
        <v>10875.82943</v>
      </c>
      <c r="D106" s="146">
        <v>17199.14487</v>
      </c>
      <c r="E106" s="26">
        <v>23090.92</v>
      </c>
      <c r="F106" s="26">
        <v>28965.01</v>
      </c>
      <c r="G106" s="26">
        <v>34763.370000000003</v>
      </c>
      <c r="H106" s="26">
        <v>39924</v>
      </c>
      <c r="I106" s="26">
        <v>45344</v>
      </c>
      <c r="J106" s="26">
        <v>50613</v>
      </c>
      <c r="K106" s="26">
        <v>55855</v>
      </c>
      <c r="L106" s="26">
        <v>61311</v>
      </c>
      <c r="M106" s="26">
        <v>66187</v>
      </c>
      <c r="N106" s="26">
        <v>70908</v>
      </c>
      <c r="O106" s="26">
        <v>75782</v>
      </c>
      <c r="P106" s="26">
        <v>79600</v>
      </c>
      <c r="Q106" s="26">
        <v>82836</v>
      </c>
      <c r="R106" s="26">
        <v>84719</v>
      </c>
      <c r="S106" s="26">
        <v>87378</v>
      </c>
      <c r="T106" s="26">
        <v>90200</v>
      </c>
      <c r="U106" s="26">
        <v>91501</v>
      </c>
      <c r="V106" s="26">
        <v>92713</v>
      </c>
      <c r="W106" s="26">
        <v>95404</v>
      </c>
      <c r="X106" s="26">
        <v>98601</v>
      </c>
      <c r="Y106" s="26">
        <v>100161</v>
      </c>
      <c r="Z106" s="26">
        <v>101817</v>
      </c>
      <c r="AA106" s="26">
        <v>103983</v>
      </c>
      <c r="AB106" s="26">
        <v>107073</v>
      </c>
      <c r="AC106" s="26">
        <v>109096</v>
      </c>
      <c r="AD106" s="26">
        <v>109685</v>
      </c>
      <c r="AE106" s="26">
        <v>110837</v>
      </c>
      <c r="AF106" s="26">
        <v>112653</v>
      </c>
      <c r="AG106" s="26">
        <v>114188</v>
      </c>
      <c r="AH106" s="26">
        <v>115492</v>
      </c>
      <c r="AI106" s="26">
        <v>120045</v>
      </c>
      <c r="AJ106" s="26">
        <v>122147</v>
      </c>
      <c r="AK106" s="26">
        <v>122809</v>
      </c>
      <c r="AL106" s="27"/>
    </row>
    <row r="107" spans="1:38" x14ac:dyDescent="0.25">
      <c r="A107" s="169"/>
      <c r="B107" s="169"/>
      <c r="C107" s="144"/>
      <c r="D107" s="144"/>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row>
    <row r="108" spans="1:38" s="138" customFormat="1" x14ac:dyDescent="0.25">
      <c r="A108" s="163" t="s">
        <v>264</v>
      </c>
      <c r="B108" s="163">
        <f>SUM(B63:B106)</f>
        <v>2683235.4638199997</v>
      </c>
      <c r="C108" s="163">
        <f>SUM(C63:C106)</f>
        <v>2719087.0386399999</v>
      </c>
      <c r="D108" s="163">
        <v>2807789.0346639501</v>
      </c>
      <c r="E108" s="171">
        <v>2623561.63</v>
      </c>
      <c r="F108" s="171">
        <v>2668448.6800000002</v>
      </c>
      <c r="G108" s="171">
        <v>2614081.79</v>
      </c>
      <c r="H108" s="171">
        <v>2526703</v>
      </c>
      <c r="I108" s="171">
        <v>2721059</v>
      </c>
      <c r="J108" s="171">
        <v>2314235</v>
      </c>
      <c r="K108" s="171">
        <v>2378311</v>
      </c>
      <c r="L108" s="171">
        <v>2492470</v>
      </c>
      <c r="M108" s="171">
        <v>2583212</v>
      </c>
      <c r="N108" s="171">
        <v>2715159</v>
      </c>
      <c r="O108" s="171">
        <v>2774557</v>
      </c>
      <c r="P108" s="171">
        <v>2719064</v>
      </c>
      <c r="Q108" s="171">
        <v>2770495</v>
      </c>
      <c r="R108" s="171">
        <v>2822764</v>
      </c>
      <c r="S108" s="171">
        <v>2792006</v>
      </c>
      <c r="T108" s="171">
        <v>2538222</v>
      </c>
      <c r="U108" s="171">
        <v>2582020</v>
      </c>
      <c r="V108" s="171">
        <v>2657837</v>
      </c>
      <c r="W108" s="171">
        <v>2634685</v>
      </c>
      <c r="X108" s="171">
        <v>2708147</v>
      </c>
      <c r="Y108" s="171">
        <v>2564027</v>
      </c>
      <c r="Z108" s="171">
        <v>2661234</v>
      </c>
      <c r="AA108" s="171">
        <v>2545771</v>
      </c>
      <c r="AB108" s="171">
        <v>2641295</v>
      </c>
      <c r="AC108" s="171">
        <v>2632027</v>
      </c>
      <c r="AD108" s="171">
        <v>2747330</v>
      </c>
      <c r="AE108" s="171">
        <v>2718009</v>
      </c>
      <c r="AF108" s="171">
        <v>2593592</v>
      </c>
      <c r="AG108" s="171">
        <v>2710221</v>
      </c>
      <c r="AH108" s="171">
        <v>2327434</v>
      </c>
      <c r="AI108" s="171">
        <v>1985070</v>
      </c>
      <c r="AJ108" s="171">
        <v>1990251</v>
      </c>
      <c r="AK108" s="171">
        <v>1973219</v>
      </c>
      <c r="AL108" s="172"/>
    </row>
    <row r="109" spans="1:38" x14ac:dyDescent="0.25">
      <c r="A109" s="173"/>
      <c r="B109" s="173"/>
      <c r="C109" s="154"/>
      <c r="D109" s="154"/>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row>
    <row r="110" spans="1:38" x14ac:dyDescent="0.25">
      <c r="A110" s="163" t="s">
        <v>265</v>
      </c>
      <c r="B110" s="163">
        <f>SUM(B112:B113)</f>
        <v>252066.09009000001</v>
      </c>
      <c r="C110" s="163">
        <f>SUM(C112:C113)</f>
        <v>280922.84805999999</v>
      </c>
      <c r="D110" s="163">
        <v>265532.48645999999</v>
      </c>
      <c r="E110" s="102">
        <v>292217.90999999997</v>
      </c>
      <c r="F110" s="102">
        <v>294165.86</v>
      </c>
      <c r="G110" s="102">
        <v>333540.32</v>
      </c>
      <c r="H110" s="102">
        <v>321838</v>
      </c>
      <c r="I110" s="102">
        <v>280244</v>
      </c>
      <c r="J110" s="102">
        <v>274186</v>
      </c>
      <c r="K110" s="102">
        <v>276529</v>
      </c>
      <c r="L110" s="102">
        <v>271238</v>
      </c>
      <c r="M110" s="102">
        <v>267237</v>
      </c>
      <c r="N110" s="102">
        <v>274274</v>
      </c>
      <c r="O110" s="102">
        <v>305154</v>
      </c>
      <c r="P110" s="102">
        <v>294946</v>
      </c>
      <c r="Q110" s="102">
        <v>342177</v>
      </c>
      <c r="R110" s="102">
        <v>362458</v>
      </c>
      <c r="S110" s="102">
        <v>394183</v>
      </c>
      <c r="T110" s="102">
        <v>301543</v>
      </c>
      <c r="U110" s="102">
        <v>314147</v>
      </c>
      <c r="V110" s="102">
        <v>261773</v>
      </c>
      <c r="W110" s="102">
        <v>192497</v>
      </c>
      <c r="X110" s="102">
        <v>172687</v>
      </c>
      <c r="Y110" s="102">
        <v>168655</v>
      </c>
      <c r="Z110" s="102">
        <v>125324</v>
      </c>
      <c r="AA110" s="102">
        <v>108811</v>
      </c>
      <c r="AB110" s="102">
        <v>90692</v>
      </c>
      <c r="AC110" s="102">
        <v>76567</v>
      </c>
      <c r="AD110" s="102">
        <v>58728</v>
      </c>
      <c r="AE110" s="102">
        <v>56626</v>
      </c>
      <c r="AF110" s="102">
        <v>53820</v>
      </c>
      <c r="AG110" s="102">
        <v>49281</v>
      </c>
      <c r="AH110" s="102">
        <v>51031</v>
      </c>
      <c r="AI110" s="102">
        <v>51593</v>
      </c>
      <c r="AJ110" s="102">
        <v>43870</v>
      </c>
      <c r="AK110" s="102">
        <v>47656</v>
      </c>
      <c r="AL110" s="103"/>
    </row>
    <row r="111" spans="1:38" x14ac:dyDescent="0.25">
      <c r="A111" s="174"/>
      <c r="B111" s="174"/>
      <c r="C111" s="175"/>
      <c r="D111" s="175"/>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27"/>
    </row>
    <row r="112" spans="1:38" x14ac:dyDescent="0.25">
      <c r="A112" s="169" t="s">
        <v>266</v>
      </c>
      <c r="B112" s="144">
        <v>101037.34209000001</v>
      </c>
      <c r="C112" s="144">
        <v>104255.93806</v>
      </c>
      <c r="D112" s="144">
        <v>96013.925990000003</v>
      </c>
      <c r="E112" s="32">
        <v>97713.46</v>
      </c>
      <c r="F112" s="32">
        <v>96861.19</v>
      </c>
      <c r="G112" s="32">
        <v>100796.7</v>
      </c>
      <c r="H112" s="32">
        <v>96656</v>
      </c>
      <c r="I112" s="32">
        <v>83343</v>
      </c>
      <c r="J112" s="32">
        <v>82921</v>
      </c>
      <c r="K112" s="32">
        <v>79537</v>
      </c>
      <c r="L112" s="32">
        <v>82776</v>
      </c>
      <c r="M112" s="32">
        <v>79319</v>
      </c>
      <c r="N112" s="32">
        <v>81696</v>
      </c>
      <c r="O112" s="32">
        <v>81202</v>
      </c>
      <c r="P112" s="32">
        <v>80858</v>
      </c>
      <c r="Q112" s="32">
        <v>89832</v>
      </c>
      <c r="R112" s="32">
        <v>97881</v>
      </c>
      <c r="S112" s="32">
        <v>99832</v>
      </c>
      <c r="T112" s="32">
        <v>77545</v>
      </c>
      <c r="U112" s="32">
        <v>80909</v>
      </c>
      <c r="V112" s="32">
        <v>66583</v>
      </c>
      <c r="W112" s="32">
        <v>61507</v>
      </c>
      <c r="X112" s="32">
        <v>55137</v>
      </c>
      <c r="Y112" s="32">
        <v>57012</v>
      </c>
      <c r="Z112" s="32">
        <v>59654</v>
      </c>
      <c r="AA112" s="32">
        <v>56142</v>
      </c>
      <c r="AB112" s="32">
        <v>55694</v>
      </c>
      <c r="AC112" s="32">
        <v>51615</v>
      </c>
      <c r="AD112" s="32">
        <v>52507</v>
      </c>
      <c r="AE112" s="32">
        <v>53441</v>
      </c>
      <c r="AF112" s="32">
        <v>53820</v>
      </c>
      <c r="AG112" s="32">
        <v>49281</v>
      </c>
      <c r="AH112" s="32">
        <v>51031</v>
      </c>
      <c r="AI112" s="32">
        <v>51593</v>
      </c>
      <c r="AJ112" s="32">
        <v>43870</v>
      </c>
      <c r="AK112" s="32">
        <v>47656</v>
      </c>
    </row>
    <row r="113" spans="1:39" x14ac:dyDescent="0.25">
      <c r="A113" s="170" t="s">
        <v>267</v>
      </c>
      <c r="B113" s="146">
        <v>151028.74799999999</v>
      </c>
      <c r="C113" s="146">
        <v>176666.91</v>
      </c>
      <c r="D113" s="146">
        <v>169518.56047</v>
      </c>
      <c r="E113" s="26">
        <v>194504.45</v>
      </c>
      <c r="F113" s="26">
        <v>197304.67</v>
      </c>
      <c r="G113" s="26">
        <v>232743.62</v>
      </c>
      <c r="H113" s="26">
        <v>225183</v>
      </c>
      <c r="I113" s="26">
        <v>196902</v>
      </c>
      <c r="J113" s="26">
        <v>191264</v>
      </c>
      <c r="K113" s="26">
        <v>196991</v>
      </c>
      <c r="L113" s="26">
        <v>188462</v>
      </c>
      <c r="M113" s="26">
        <v>187918</v>
      </c>
      <c r="N113" s="26">
        <v>192579</v>
      </c>
      <c r="O113" s="26">
        <v>223952</v>
      </c>
      <c r="P113" s="26">
        <v>214088</v>
      </c>
      <c r="Q113" s="26">
        <v>252345</v>
      </c>
      <c r="R113" s="26">
        <v>264576</v>
      </c>
      <c r="S113" s="26">
        <v>294351</v>
      </c>
      <c r="T113" s="26">
        <v>223998</v>
      </c>
      <c r="U113" s="26">
        <v>233238</v>
      </c>
      <c r="V113" s="26">
        <v>195190</v>
      </c>
      <c r="W113" s="26">
        <v>130990</v>
      </c>
      <c r="X113" s="26">
        <v>117549</v>
      </c>
      <c r="Y113" s="26">
        <v>111643</v>
      </c>
      <c r="Z113" s="26">
        <v>65670</v>
      </c>
      <c r="AA113" s="26">
        <v>52669</v>
      </c>
      <c r="AB113" s="26">
        <v>34998</v>
      </c>
      <c r="AC113" s="26">
        <v>24952</v>
      </c>
      <c r="AD113" s="26">
        <v>6221</v>
      </c>
      <c r="AE113" s="26">
        <v>3185</v>
      </c>
      <c r="AF113" s="26">
        <v>0</v>
      </c>
      <c r="AG113" s="26">
        <v>0</v>
      </c>
      <c r="AH113" s="26">
        <v>0</v>
      </c>
      <c r="AI113" s="26">
        <v>0</v>
      </c>
      <c r="AJ113" s="26">
        <v>0</v>
      </c>
      <c r="AK113" s="26">
        <v>0</v>
      </c>
      <c r="AL113" s="27"/>
    </row>
    <row r="114" spans="1:39" x14ac:dyDescent="0.25">
      <c r="A114" s="169"/>
      <c r="B114" s="169"/>
      <c r="C114" s="144"/>
      <c r="D114" s="144"/>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row>
    <row r="115" spans="1:39" s="176" customFormat="1" ht="17.25" x14ac:dyDescent="0.3">
      <c r="A115" s="159" t="s">
        <v>268</v>
      </c>
      <c r="B115" s="159">
        <f>B108+B110</f>
        <v>2935301.5539099998</v>
      </c>
      <c r="C115" s="159">
        <f>C108+C110</f>
        <v>3000009.8866999997</v>
      </c>
      <c r="D115" s="159">
        <v>3073321.5211239499</v>
      </c>
      <c r="E115" s="159">
        <v>2915779.54</v>
      </c>
      <c r="F115" s="159">
        <v>2962614.54</v>
      </c>
      <c r="G115" s="159">
        <v>2947622.11</v>
      </c>
      <c r="H115" s="159">
        <v>2848541</v>
      </c>
      <c r="I115" s="159">
        <v>3001303</v>
      </c>
      <c r="J115" s="159">
        <v>2588421</v>
      </c>
      <c r="K115" s="159">
        <v>2654840</v>
      </c>
      <c r="L115" s="159">
        <v>2763708</v>
      </c>
      <c r="M115" s="159">
        <v>2850449</v>
      </c>
      <c r="N115" s="159">
        <v>2989433</v>
      </c>
      <c r="O115" s="159">
        <v>3079711</v>
      </c>
      <c r="P115" s="159">
        <v>3014010</v>
      </c>
      <c r="Q115" s="159">
        <v>3112672</v>
      </c>
      <c r="R115" s="159">
        <v>3185222</v>
      </c>
      <c r="S115" s="159">
        <v>3186189</v>
      </c>
      <c r="T115" s="159">
        <v>2839765</v>
      </c>
      <c r="U115" s="159">
        <v>2896167</v>
      </c>
      <c r="V115" s="159">
        <v>2919610</v>
      </c>
      <c r="W115" s="159">
        <v>2827182</v>
      </c>
      <c r="X115" s="159">
        <v>2880834</v>
      </c>
      <c r="Y115" s="159">
        <v>2732682</v>
      </c>
      <c r="Z115" s="159">
        <v>2786558</v>
      </c>
      <c r="AA115" s="159">
        <v>2654582</v>
      </c>
      <c r="AB115" s="159">
        <v>2731987</v>
      </c>
      <c r="AC115" s="159">
        <v>2708594</v>
      </c>
      <c r="AD115" s="159">
        <v>2806058</v>
      </c>
      <c r="AE115" s="159">
        <v>2774635</v>
      </c>
      <c r="AF115" s="159">
        <v>2647412</v>
      </c>
      <c r="AG115" s="159">
        <v>2759502</v>
      </c>
      <c r="AH115" s="159">
        <v>2378465</v>
      </c>
      <c r="AI115" s="159">
        <v>2036663</v>
      </c>
      <c r="AJ115" s="159">
        <v>2034121</v>
      </c>
      <c r="AK115" s="159">
        <v>2020875</v>
      </c>
      <c r="AL115" s="159">
        <v>0</v>
      </c>
      <c r="AM115" s="176">
        <v>0</v>
      </c>
    </row>
    <row r="116" spans="1:39" x14ac:dyDescent="0.25">
      <c r="A116" s="161"/>
      <c r="B116" s="161"/>
      <c r="C116" s="154"/>
      <c r="D116" s="154"/>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row>
    <row r="117" spans="1:39" x14ac:dyDescent="0.25">
      <c r="A117" s="177" t="s">
        <v>269</v>
      </c>
      <c r="B117" s="177"/>
      <c r="C117" s="163"/>
      <c r="D117" s="163"/>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3"/>
    </row>
    <row r="118" spans="1:39" x14ac:dyDescent="0.25">
      <c r="A118" s="163" t="s">
        <v>270</v>
      </c>
      <c r="B118" s="163"/>
      <c r="C118" s="163"/>
      <c r="D118" s="163"/>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3"/>
    </row>
    <row r="119" spans="1:39" x14ac:dyDescent="0.25">
      <c r="A119" s="175"/>
      <c r="B119" s="175"/>
      <c r="C119" s="175"/>
      <c r="D119" s="175"/>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27"/>
    </row>
    <row r="120" spans="1:39" x14ac:dyDescent="0.25">
      <c r="A120" s="169" t="s">
        <v>271</v>
      </c>
      <c r="B120" s="144">
        <f t="shared" ref="B120:B163" si="0">B6+B63</f>
        <v>667234.61163000006</v>
      </c>
      <c r="C120" s="144">
        <v>663051.37162999995</v>
      </c>
      <c r="D120" s="144">
        <v>658997.80223999999</v>
      </c>
      <c r="E120" s="32">
        <v>651702.47</v>
      </c>
      <c r="F120" s="32">
        <v>649396.89</v>
      </c>
      <c r="G120" s="32">
        <v>635240.06999999995</v>
      </c>
      <c r="H120" s="32">
        <v>636762</v>
      </c>
      <c r="I120" s="32">
        <v>626346</v>
      </c>
      <c r="J120" s="32">
        <v>615619</v>
      </c>
      <c r="K120" s="32">
        <v>594911</v>
      </c>
      <c r="L120" s="32">
        <v>577991</v>
      </c>
      <c r="M120" s="32">
        <v>553546</v>
      </c>
      <c r="N120" s="32">
        <v>537180</v>
      </c>
      <c r="O120" s="32">
        <v>514199</v>
      </c>
      <c r="P120" s="32">
        <v>493210</v>
      </c>
      <c r="Q120" s="32">
        <v>484292</v>
      </c>
      <c r="R120" s="32">
        <v>482997</v>
      </c>
      <c r="S120" s="32">
        <v>482525</v>
      </c>
      <c r="T120" s="32">
        <v>481899</v>
      </c>
      <c r="U120" s="32">
        <v>487710</v>
      </c>
      <c r="V120" s="32">
        <v>492831</v>
      </c>
      <c r="W120" s="32">
        <v>488750</v>
      </c>
      <c r="X120" s="32">
        <v>491348</v>
      </c>
      <c r="Y120" s="32">
        <v>621649</v>
      </c>
      <c r="Z120" s="32">
        <v>632126</v>
      </c>
      <c r="AA120" s="32">
        <v>626379</v>
      </c>
      <c r="AB120" s="32">
        <v>629367</v>
      </c>
      <c r="AC120" s="32">
        <v>645920</v>
      </c>
      <c r="AD120" s="32">
        <v>662438</v>
      </c>
      <c r="AE120" s="32">
        <v>676303</v>
      </c>
      <c r="AF120" s="32">
        <v>690654</v>
      </c>
      <c r="AG120" s="32">
        <v>705236</v>
      </c>
      <c r="AH120" s="32">
        <v>721910</v>
      </c>
      <c r="AI120" s="32">
        <v>738844</v>
      </c>
      <c r="AJ120" s="32">
        <v>747651</v>
      </c>
      <c r="AK120" s="32">
        <v>750277</v>
      </c>
    </row>
    <row r="121" spans="1:39" x14ac:dyDescent="0.25">
      <c r="A121" s="170" t="s">
        <v>217</v>
      </c>
      <c r="B121" s="146">
        <f t="shared" si="0"/>
        <v>50098.165349999996</v>
      </c>
      <c r="C121" s="146">
        <v>54193.585160000002</v>
      </c>
      <c r="D121" s="146">
        <v>58288.161690000001</v>
      </c>
      <c r="E121" s="26">
        <v>62408.39</v>
      </c>
      <c r="F121" s="26">
        <v>66569.33</v>
      </c>
      <c r="G121" s="26">
        <v>71107.600000000006</v>
      </c>
      <c r="H121" s="26">
        <v>76119</v>
      </c>
      <c r="I121" s="26">
        <v>81123</v>
      </c>
      <c r="J121" s="26">
        <v>86119</v>
      </c>
      <c r="K121" s="26">
        <v>91106</v>
      </c>
      <c r="L121" s="26">
        <v>96092</v>
      </c>
      <c r="M121" s="26">
        <v>101108</v>
      </c>
      <c r="N121" s="26">
        <v>106048</v>
      </c>
      <c r="O121" s="26">
        <v>110324</v>
      </c>
      <c r="P121" s="26">
        <v>114563</v>
      </c>
      <c r="Q121" s="26">
        <v>118815</v>
      </c>
      <c r="R121" s="26">
        <v>122978</v>
      </c>
      <c r="S121" s="26">
        <v>126636</v>
      </c>
      <c r="T121" s="26">
        <v>129799</v>
      </c>
      <c r="U121" s="26">
        <v>132688</v>
      </c>
      <c r="V121" s="26">
        <v>109568</v>
      </c>
      <c r="W121" s="26">
        <v>99934</v>
      </c>
      <c r="X121" s="26">
        <v>101058</v>
      </c>
      <c r="Y121" s="26">
        <v>90371</v>
      </c>
      <c r="Z121" s="26">
        <v>77023</v>
      </c>
      <c r="AA121" s="26">
        <v>64122</v>
      </c>
      <c r="AB121" s="26">
        <v>55764</v>
      </c>
      <c r="AC121" s="26">
        <v>21680</v>
      </c>
      <c r="AD121" s="26">
        <v>14050</v>
      </c>
      <c r="AE121" s="26">
        <v>0</v>
      </c>
      <c r="AF121" s="26">
        <v>0</v>
      </c>
      <c r="AG121" s="26">
        <v>0</v>
      </c>
      <c r="AH121" s="26">
        <v>0</v>
      </c>
      <c r="AI121" s="26">
        <v>0</v>
      </c>
      <c r="AJ121" s="26">
        <v>0</v>
      </c>
      <c r="AK121" s="26">
        <v>0</v>
      </c>
      <c r="AL121" s="27"/>
    </row>
    <row r="122" spans="1:39" x14ac:dyDescent="0.25">
      <c r="A122" s="169" t="s">
        <v>218</v>
      </c>
      <c r="B122" s="144">
        <f t="shared" si="0"/>
        <v>0</v>
      </c>
      <c r="C122" s="144">
        <v>0</v>
      </c>
      <c r="D122" s="144">
        <v>0</v>
      </c>
      <c r="E122" s="32">
        <v>0</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0</v>
      </c>
      <c r="V122" s="32">
        <v>540</v>
      </c>
      <c r="W122" s="32">
        <v>1635</v>
      </c>
      <c r="X122" s="32">
        <v>2912</v>
      </c>
      <c r="Y122" s="32">
        <v>3254</v>
      </c>
      <c r="Z122" s="32">
        <v>4079</v>
      </c>
      <c r="AA122" s="32">
        <v>6639</v>
      </c>
      <c r="AB122" s="32">
        <v>7700</v>
      </c>
      <c r="AC122" s="32">
        <v>7874</v>
      </c>
      <c r="AD122" s="32">
        <v>8655</v>
      </c>
      <c r="AE122" s="32">
        <v>11208</v>
      </c>
      <c r="AF122" s="32">
        <v>11910</v>
      </c>
      <c r="AG122" s="32">
        <v>11793</v>
      </c>
      <c r="AH122" s="32">
        <v>12473</v>
      </c>
      <c r="AI122" s="32">
        <v>14866</v>
      </c>
      <c r="AJ122" s="32">
        <v>15765</v>
      </c>
      <c r="AK122" s="32">
        <v>15760</v>
      </c>
    </row>
    <row r="123" spans="1:39" x14ac:dyDescent="0.25">
      <c r="A123" s="170" t="s">
        <v>219</v>
      </c>
      <c r="B123" s="146">
        <f t="shared" si="0"/>
        <v>0</v>
      </c>
      <c r="C123" s="146">
        <v>0</v>
      </c>
      <c r="D123" s="146">
        <v>0</v>
      </c>
      <c r="E123" s="26">
        <v>0</v>
      </c>
      <c r="F123" s="26">
        <v>0</v>
      </c>
      <c r="G123" s="26">
        <v>0</v>
      </c>
      <c r="H123" s="26">
        <v>0</v>
      </c>
      <c r="I123" s="26">
        <v>0</v>
      </c>
      <c r="J123" s="26">
        <v>0</v>
      </c>
      <c r="K123" s="26">
        <v>0</v>
      </c>
      <c r="L123" s="26">
        <v>0</v>
      </c>
      <c r="M123" s="26">
        <v>0</v>
      </c>
      <c r="N123" s="26">
        <v>0</v>
      </c>
      <c r="O123" s="26">
        <v>0</v>
      </c>
      <c r="P123" s="26">
        <v>0</v>
      </c>
      <c r="Q123" s="26">
        <v>0</v>
      </c>
      <c r="R123" s="26">
        <v>0</v>
      </c>
      <c r="S123" s="26">
        <v>0</v>
      </c>
      <c r="T123" s="26">
        <v>0</v>
      </c>
      <c r="U123" s="26">
        <v>0</v>
      </c>
      <c r="V123" s="26">
        <v>0</v>
      </c>
      <c r="W123" s="26">
        <v>0</v>
      </c>
      <c r="X123" s="26">
        <v>0</v>
      </c>
      <c r="Y123" s="26">
        <v>0</v>
      </c>
      <c r="Z123" s="26">
        <v>3327</v>
      </c>
      <c r="AA123" s="26">
        <v>13218</v>
      </c>
      <c r="AB123" s="26">
        <v>22974</v>
      </c>
      <c r="AC123" s="26">
        <v>32605</v>
      </c>
      <c r="AD123" s="26">
        <v>42112</v>
      </c>
      <c r="AE123" s="26">
        <v>51493</v>
      </c>
      <c r="AF123" s="26">
        <v>60736</v>
      </c>
      <c r="AG123" s="26">
        <v>69824</v>
      </c>
      <c r="AH123" s="26">
        <v>78681</v>
      </c>
      <c r="AI123" s="26">
        <v>87359</v>
      </c>
      <c r="AJ123" s="26">
        <v>95685</v>
      </c>
      <c r="AK123" s="26">
        <v>103955</v>
      </c>
      <c r="AL123" s="27"/>
    </row>
    <row r="124" spans="1:39" x14ac:dyDescent="0.25">
      <c r="A124" s="169" t="s">
        <v>220</v>
      </c>
      <c r="B124" s="144">
        <f t="shared" si="0"/>
        <v>0</v>
      </c>
      <c r="C124" s="144">
        <v>0</v>
      </c>
      <c r="D124" s="144">
        <v>0</v>
      </c>
      <c r="E124" s="32">
        <v>0</v>
      </c>
      <c r="F124" s="32">
        <v>0</v>
      </c>
      <c r="G124" s="32">
        <v>0</v>
      </c>
      <c r="H124" s="32">
        <v>0</v>
      </c>
      <c r="I124" s="32">
        <v>0</v>
      </c>
      <c r="J124" s="32">
        <v>0</v>
      </c>
      <c r="K124" s="32">
        <v>0</v>
      </c>
      <c r="L124" s="32">
        <v>0</v>
      </c>
      <c r="M124" s="32">
        <v>0</v>
      </c>
      <c r="N124" s="32">
        <v>0</v>
      </c>
      <c r="O124" s="32">
        <v>0</v>
      </c>
      <c r="P124" s="32">
        <v>0</v>
      </c>
      <c r="Q124" s="32">
        <v>0</v>
      </c>
      <c r="R124" s="32">
        <v>0</v>
      </c>
      <c r="S124" s="32">
        <v>154931</v>
      </c>
      <c r="T124" s="32">
        <v>149465</v>
      </c>
      <c r="U124" s="32">
        <v>144794</v>
      </c>
      <c r="V124" s="32">
        <v>140585</v>
      </c>
      <c r="W124" s="32">
        <v>0</v>
      </c>
      <c r="X124" s="32">
        <v>0</v>
      </c>
      <c r="Y124" s="32">
        <v>0</v>
      </c>
      <c r="Z124" s="32">
        <v>0</v>
      </c>
      <c r="AA124" s="32">
        <v>0</v>
      </c>
      <c r="AB124" s="32">
        <v>0</v>
      </c>
      <c r="AC124" s="32">
        <v>0</v>
      </c>
      <c r="AD124" s="32">
        <v>0</v>
      </c>
      <c r="AE124" s="32">
        <v>0</v>
      </c>
      <c r="AF124" s="32">
        <v>163291</v>
      </c>
      <c r="AG124" s="32">
        <v>159785</v>
      </c>
      <c r="AH124" s="32">
        <v>155924</v>
      </c>
      <c r="AI124" s="32">
        <v>148000</v>
      </c>
      <c r="AJ124" s="32">
        <v>0</v>
      </c>
      <c r="AK124" s="32">
        <v>0</v>
      </c>
    </row>
    <row r="125" spans="1:39" x14ac:dyDescent="0.25">
      <c r="A125" s="170" t="s">
        <v>221</v>
      </c>
      <c r="B125" s="146">
        <f t="shared" si="0"/>
        <v>260364.87291000001</v>
      </c>
      <c r="C125" s="146">
        <v>279761.33526999998</v>
      </c>
      <c r="D125" s="146">
        <v>299091.93297000002</v>
      </c>
      <c r="E125" s="26">
        <v>319040.7</v>
      </c>
      <c r="F125" s="26">
        <v>337475.45</v>
      </c>
      <c r="G125" s="26">
        <v>355974.79</v>
      </c>
      <c r="H125" s="26">
        <v>346871</v>
      </c>
      <c r="I125" s="26">
        <v>364322</v>
      </c>
      <c r="J125" s="26">
        <v>381519</v>
      </c>
      <c r="K125" s="26">
        <v>398325</v>
      </c>
      <c r="L125" s="26">
        <v>415036</v>
      </c>
      <c r="M125" s="26">
        <v>431928</v>
      </c>
      <c r="N125" s="26">
        <v>447787</v>
      </c>
      <c r="O125" s="26">
        <v>463961</v>
      </c>
      <c r="P125" s="26">
        <v>479824</v>
      </c>
      <c r="Q125" s="26">
        <v>495682</v>
      </c>
      <c r="R125" s="26">
        <v>511330</v>
      </c>
      <c r="S125" s="26">
        <v>521804</v>
      </c>
      <c r="T125" s="26">
        <v>538342</v>
      </c>
      <c r="U125" s="26">
        <v>552296</v>
      </c>
      <c r="V125" s="26">
        <v>559345</v>
      </c>
      <c r="W125" s="26">
        <v>543231</v>
      </c>
      <c r="X125" s="26">
        <v>532578</v>
      </c>
      <c r="Y125" s="26">
        <v>531048</v>
      </c>
      <c r="Z125" s="26">
        <v>544841</v>
      </c>
      <c r="AA125" s="26">
        <v>560563</v>
      </c>
      <c r="AB125" s="26">
        <v>575201</v>
      </c>
      <c r="AC125" s="26">
        <v>577872</v>
      </c>
      <c r="AD125" s="26">
        <v>592231</v>
      </c>
      <c r="AE125" s="26">
        <v>591175</v>
      </c>
      <c r="AF125" s="26">
        <v>592419</v>
      </c>
      <c r="AG125" s="26">
        <v>591040</v>
      </c>
      <c r="AH125" s="26">
        <v>588047</v>
      </c>
      <c r="AI125" s="26">
        <v>536920</v>
      </c>
      <c r="AJ125" s="26">
        <v>519519</v>
      </c>
      <c r="AK125" s="26">
        <v>415933</v>
      </c>
      <c r="AL125" s="27"/>
    </row>
    <row r="126" spans="1:39" x14ac:dyDescent="0.25">
      <c r="A126" s="169" t="s">
        <v>222</v>
      </c>
      <c r="B126" s="144">
        <f t="shared" si="0"/>
        <v>0</v>
      </c>
      <c r="C126" s="144">
        <v>0</v>
      </c>
      <c r="D126" s="144">
        <v>0</v>
      </c>
      <c r="E126" s="32">
        <v>0</v>
      </c>
      <c r="F126" s="32">
        <v>0</v>
      </c>
      <c r="G126" s="32">
        <v>0</v>
      </c>
      <c r="H126" s="32">
        <v>0</v>
      </c>
      <c r="I126" s="32">
        <v>0</v>
      </c>
      <c r="J126" s="32">
        <v>0</v>
      </c>
      <c r="K126" s="32">
        <v>0</v>
      </c>
      <c r="L126" s="32">
        <v>0</v>
      </c>
      <c r="M126" s="32">
        <v>0</v>
      </c>
      <c r="N126" s="32">
        <v>0</v>
      </c>
      <c r="O126" s="32">
        <v>0</v>
      </c>
      <c r="P126" s="32">
        <v>0</v>
      </c>
      <c r="Q126" s="32">
        <v>0</v>
      </c>
      <c r="R126" s="32">
        <v>0</v>
      </c>
      <c r="S126" s="32">
        <v>0</v>
      </c>
      <c r="T126" s="32">
        <v>0</v>
      </c>
      <c r="U126" s="32">
        <v>0</v>
      </c>
      <c r="V126" s="32">
        <v>0</v>
      </c>
      <c r="W126" s="32">
        <v>0</v>
      </c>
      <c r="X126" s="32">
        <v>3879</v>
      </c>
      <c r="Y126" s="32">
        <v>15516</v>
      </c>
      <c r="Z126" s="32">
        <v>27091</v>
      </c>
      <c r="AA126" s="32">
        <v>38791</v>
      </c>
      <c r="AB126" s="32">
        <v>50417</v>
      </c>
      <c r="AC126" s="32">
        <v>62094</v>
      </c>
      <c r="AD126" s="32">
        <v>73717</v>
      </c>
      <c r="AE126" s="32">
        <v>85335</v>
      </c>
      <c r="AF126" s="32">
        <v>97037</v>
      </c>
      <c r="AG126" s="32">
        <v>108709</v>
      </c>
      <c r="AH126" s="32">
        <v>120356</v>
      </c>
      <c r="AI126" s="32">
        <v>131971</v>
      </c>
      <c r="AJ126" s="32">
        <v>143615</v>
      </c>
      <c r="AK126" s="32">
        <v>155298</v>
      </c>
    </row>
    <row r="127" spans="1:39" x14ac:dyDescent="0.25">
      <c r="A127" s="170" t="s">
        <v>223</v>
      </c>
      <c r="B127" s="146">
        <f t="shared" si="0"/>
        <v>0</v>
      </c>
      <c r="C127" s="146">
        <v>0</v>
      </c>
      <c r="D127" s="146">
        <v>0</v>
      </c>
      <c r="E127" s="26">
        <v>0</v>
      </c>
      <c r="F127" s="26">
        <v>0</v>
      </c>
      <c r="G127" s="26">
        <v>0</v>
      </c>
      <c r="H127" s="26">
        <v>0</v>
      </c>
      <c r="I127" s="26">
        <v>0</v>
      </c>
      <c r="J127" s="26">
        <v>0</v>
      </c>
      <c r="K127" s="26">
        <v>0</v>
      </c>
      <c r="L127" s="26">
        <v>0</v>
      </c>
      <c r="M127" s="26">
        <v>0</v>
      </c>
      <c r="N127" s="26">
        <v>0</v>
      </c>
      <c r="O127" s="26">
        <v>0</v>
      </c>
      <c r="P127" s="26">
        <v>0</v>
      </c>
      <c r="Q127" s="26">
        <v>0</v>
      </c>
      <c r="R127" s="26">
        <v>0</v>
      </c>
      <c r="S127" s="26">
        <v>0</v>
      </c>
      <c r="T127" s="26">
        <v>0</v>
      </c>
      <c r="U127" s="26">
        <v>0</v>
      </c>
      <c r="V127" s="26">
        <v>0</v>
      </c>
      <c r="W127" s="26">
        <v>0</v>
      </c>
      <c r="X127" s="26">
        <v>0</v>
      </c>
      <c r="Y127" s="26">
        <v>0</v>
      </c>
      <c r="Z127" s="26">
        <v>0</v>
      </c>
      <c r="AA127" s="26">
        <v>0</v>
      </c>
      <c r="AB127" s="26">
        <v>0</v>
      </c>
      <c r="AC127" s="26">
        <v>7</v>
      </c>
      <c r="AD127" s="26">
        <v>7</v>
      </c>
      <c r="AE127" s="26">
        <v>8</v>
      </c>
      <c r="AF127" s="26">
        <v>9</v>
      </c>
      <c r="AG127" s="26">
        <v>140800</v>
      </c>
      <c r="AH127" s="26">
        <v>137991</v>
      </c>
      <c r="AI127" s="26">
        <v>140841</v>
      </c>
      <c r="AJ127" s="26">
        <v>136000</v>
      </c>
      <c r="AK127" s="26">
        <v>137292</v>
      </c>
      <c r="AL127" s="27"/>
    </row>
    <row r="128" spans="1:39" x14ac:dyDescent="0.25">
      <c r="A128" s="169" t="s">
        <v>224</v>
      </c>
      <c r="B128" s="144">
        <f t="shared" si="0"/>
        <v>0</v>
      </c>
      <c r="C128" s="144">
        <v>12392.49696</v>
      </c>
      <c r="D128" s="144">
        <v>24779.708299999998</v>
      </c>
      <c r="E128" s="32">
        <v>37170.519999999997</v>
      </c>
      <c r="F128" s="32">
        <v>49419.15</v>
      </c>
      <c r="G128" s="32">
        <v>61626.41</v>
      </c>
      <c r="H128" s="32">
        <v>73882</v>
      </c>
      <c r="I128" s="32">
        <v>86090</v>
      </c>
      <c r="J128" s="32">
        <v>98212</v>
      </c>
      <c r="K128" s="32">
        <v>110164</v>
      </c>
      <c r="L128" s="32">
        <v>122083</v>
      </c>
      <c r="M128" s="32">
        <v>136416</v>
      </c>
      <c r="N128" s="32">
        <v>145634</v>
      </c>
      <c r="O128" s="32">
        <v>157277</v>
      </c>
      <c r="P128" s="32">
        <v>168768</v>
      </c>
      <c r="Q128" s="32">
        <v>180219</v>
      </c>
      <c r="R128" s="32">
        <v>191555</v>
      </c>
      <c r="S128" s="32">
        <v>202994</v>
      </c>
      <c r="T128" s="32">
        <v>214677</v>
      </c>
      <c r="U128" s="32">
        <v>226560</v>
      </c>
      <c r="V128" s="32">
        <v>238485</v>
      </c>
      <c r="W128" s="32">
        <v>250360</v>
      </c>
      <c r="X128" s="32">
        <v>262230</v>
      </c>
      <c r="Y128" s="32">
        <v>274150</v>
      </c>
      <c r="Z128" s="32">
        <v>285510</v>
      </c>
      <c r="AA128" s="32">
        <v>297989</v>
      </c>
      <c r="AB128" s="32">
        <v>309848</v>
      </c>
      <c r="AC128" s="32">
        <v>321955</v>
      </c>
      <c r="AD128" s="32">
        <v>333808</v>
      </c>
      <c r="AE128" s="32">
        <v>345658</v>
      </c>
      <c r="AF128" s="32">
        <v>357796</v>
      </c>
      <c r="AG128" s="32">
        <v>369804</v>
      </c>
      <c r="AH128" s="32">
        <v>381733</v>
      </c>
      <c r="AI128" s="32">
        <v>393575</v>
      </c>
      <c r="AJ128" s="32">
        <v>405501</v>
      </c>
      <c r="AK128" s="32">
        <v>417520</v>
      </c>
    </row>
    <row r="129" spans="1:38" x14ac:dyDescent="0.25">
      <c r="A129" s="170" t="s">
        <v>225</v>
      </c>
      <c r="B129" s="146">
        <f t="shared" si="0"/>
        <v>0</v>
      </c>
      <c r="C129" s="146"/>
      <c r="D129" s="14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7"/>
    </row>
    <row r="130" spans="1:38" x14ac:dyDescent="0.25">
      <c r="A130" s="143" t="s">
        <v>226</v>
      </c>
      <c r="B130" s="144">
        <f t="shared" si="0"/>
        <v>66480.64936000001</v>
      </c>
      <c r="C130" s="144">
        <v>72916.393930000006</v>
      </c>
      <c r="D130" s="144">
        <v>79333.888080000004</v>
      </c>
      <c r="E130" s="32">
        <v>85764.47</v>
      </c>
      <c r="F130" s="32">
        <v>91943.18</v>
      </c>
      <c r="G130" s="32">
        <v>98081.4</v>
      </c>
      <c r="H130" s="32">
        <v>104379</v>
      </c>
      <c r="I130" s="32">
        <v>110635</v>
      </c>
      <c r="J130" s="32">
        <v>116810</v>
      </c>
      <c r="K130" s="32">
        <v>122867</v>
      </c>
      <c r="L130" s="32">
        <v>128892</v>
      </c>
      <c r="M130" s="32">
        <v>134990</v>
      </c>
      <c r="N130" s="32">
        <v>140736</v>
      </c>
      <c r="O130" s="32">
        <v>146572</v>
      </c>
      <c r="P130" s="32">
        <v>152275</v>
      </c>
      <c r="Q130" s="32">
        <v>158000</v>
      </c>
      <c r="R130" s="32">
        <v>163657</v>
      </c>
      <c r="S130" s="32">
        <v>169431</v>
      </c>
      <c r="T130" s="32">
        <v>175419</v>
      </c>
      <c r="U130" s="32">
        <v>181575</v>
      </c>
      <c r="V130" s="32">
        <v>187761</v>
      </c>
      <c r="W130" s="32">
        <v>193917</v>
      </c>
      <c r="X130" s="32">
        <v>303644</v>
      </c>
      <c r="Y130" s="32">
        <v>291332</v>
      </c>
      <c r="Z130" s="32">
        <v>278640</v>
      </c>
      <c r="AA130" s="32">
        <v>269193</v>
      </c>
      <c r="AB130" s="32">
        <v>285152</v>
      </c>
      <c r="AC130" s="32">
        <v>275202</v>
      </c>
      <c r="AD130" s="32">
        <v>225472</v>
      </c>
      <c r="AE130" s="32">
        <v>253563</v>
      </c>
      <c r="AF130" s="32">
        <v>75964</v>
      </c>
      <c r="AG130" s="32">
        <v>226093</v>
      </c>
      <c r="AH130" s="32">
        <v>225605</v>
      </c>
      <c r="AI130" s="32">
        <v>186575</v>
      </c>
      <c r="AJ130" s="32">
        <v>141046</v>
      </c>
      <c r="AK130" s="32">
        <v>98475</v>
      </c>
    </row>
    <row r="131" spans="1:38" x14ac:dyDescent="0.25">
      <c r="A131" s="145" t="s">
        <v>237</v>
      </c>
      <c r="B131" s="146">
        <f t="shared" si="0"/>
        <v>129308.75569999999</v>
      </c>
      <c r="C131" s="146">
        <v>125720.73585</v>
      </c>
      <c r="D131" s="146">
        <v>178132.19516</v>
      </c>
      <c r="E131" s="26">
        <v>171950.41</v>
      </c>
      <c r="F131" s="26">
        <v>166877.51</v>
      </c>
      <c r="G131" s="26">
        <v>162094.54</v>
      </c>
      <c r="H131" s="26">
        <v>212872</v>
      </c>
      <c r="I131" s="26">
        <v>206934</v>
      </c>
      <c r="J131" s="26">
        <v>200527</v>
      </c>
      <c r="K131" s="26">
        <v>194669</v>
      </c>
      <c r="L131" s="26">
        <v>248659</v>
      </c>
      <c r="M131" s="26">
        <v>241869</v>
      </c>
      <c r="N131" s="26">
        <v>234157</v>
      </c>
      <c r="O131" s="26">
        <v>228090</v>
      </c>
      <c r="P131" s="26">
        <v>279925</v>
      </c>
      <c r="Q131" s="26">
        <v>269129</v>
      </c>
      <c r="R131" s="26">
        <v>255469</v>
      </c>
      <c r="S131" s="26">
        <v>244054</v>
      </c>
      <c r="T131" s="26">
        <v>293976</v>
      </c>
      <c r="U131" s="26">
        <v>279110</v>
      </c>
      <c r="V131" s="26">
        <v>264654</v>
      </c>
      <c r="W131" s="26">
        <v>254965</v>
      </c>
      <c r="X131" s="26">
        <v>200070</v>
      </c>
      <c r="Y131" s="26">
        <v>206258</v>
      </c>
      <c r="Z131" s="26">
        <v>212071</v>
      </c>
      <c r="AA131" s="26">
        <v>218634</v>
      </c>
      <c r="AB131" s="26">
        <v>225206</v>
      </c>
      <c r="AC131" s="26">
        <v>225167</v>
      </c>
      <c r="AD131" s="26">
        <v>263610</v>
      </c>
      <c r="AE131" s="26">
        <v>225429</v>
      </c>
      <c r="AF131" s="26">
        <v>225605</v>
      </c>
      <c r="AG131" s="26">
        <v>72982</v>
      </c>
      <c r="AH131" s="26">
        <v>37300</v>
      </c>
      <c r="AI131" s="26">
        <v>0</v>
      </c>
      <c r="AJ131" s="26">
        <v>0</v>
      </c>
      <c r="AK131" s="26">
        <v>0</v>
      </c>
      <c r="AL131" s="27"/>
    </row>
    <row r="132" spans="1:38" x14ac:dyDescent="0.25">
      <c r="A132" s="143" t="s">
        <v>272</v>
      </c>
      <c r="B132" s="144">
        <f t="shared" si="0"/>
        <v>88020.379939999999</v>
      </c>
      <c r="C132" s="144">
        <v>96541.305720000004</v>
      </c>
      <c r="D132" s="144">
        <v>105038.06822</v>
      </c>
      <c r="E132" s="32">
        <v>113552.13</v>
      </c>
      <c r="F132" s="32">
        <v>121732.74</v>
      </c>
      <c r="G132" s="32">
        <v>129859.78</v>
      </c>
      <c r="H132" s="32">
        <v>138198</v>
      </c>
      <c r="I132" s="32">
        <v>146480</v>
      </c>
      <c r="J132" s="32">
        <v>154656</v>
      </c>
      <c r="K132" s="32">
        <v>162675</v>
      </c>
      <c r="L132" s="32">
        <v>170653</v>
      </c>
      <c r="M132" s="32">
        <v>178727</v>
      </c>
      <c r="N132" s="32">
        <v>186296</v>
      </c>
      <c r="O132" s="32">
        <v>194022</v>
      </c>
      <c r="P132" s="32">
        <v>201612</v>
      </c>
      <c r="Q132" s="32">
        <v>209192</v>
      </c>
      <c r="R132" s="32">
        <v>216682</v>
      </c>
      <c r="S132" s="32">
        <v>224326</v>
      </c>
      <c r="T132" s="32">
        <v>232254</v>
      </c>
      <c r="U132" s="32">
        <v>240405</v>
      </c>
      <c r="V132" s="32">
        <v>248596</v>
      </c>
      <c r="W132" s="32">
        <v>230890</v>
      </c>
      <c r="X132" s="32">
        <v>226880</v>
      </c>
      <c r="Y132" s="32">
        <v>233897</v>
      </c>
      <c r="Z132" s="32">
        <v>240490</v>
      </c>
      <c r="AA132" s="32">
        <v>100062</v>
      </c>
      <c r="AB132" s="32">
        <v>103069</v>
      </c>
      <c r="AC132" s="32">
        <v>71228</v>
      </c>
      <c r="AD132" s="32">
        <v>71311</v>
      </c>
      <c r="AE132" s="32">
        <v>0</v>
      </c>
      <c r="AF132" s="32">
        <v>0</v>
      </c>
      <c r="AG132" s="32">
        <v>0</v>
      </c>
      <c r="AH132" s="32">
        <v>0</v>
      </c>
      <c r="AI132" s="32">
        <v>0</v>
      </c>
      <c r="AJ132" s="32">
        <v>0</v>
      </c>
      <c r="AK132" s="32">
        <v>0</v>
      </c>
    </row>
    <row r="133" spans="1:38" x14ac:dyDescent="0.25">
      <c r="A133" s="170" t="s">
        <v>229</v>
      </c>
      <c r="B133" s="146">
        <f t="shared" si="0"/>
        <v>206506.78416000001</v>
      </c>
      <c r="C133" s="146">
        <v>210899.92864</v>
      </c>
      <c r="D133" s="146">
        <v>215145.87367999999</v>
      </c>
      <c r="E133" s="26">
        <v>219536.23</v>
      </c>
      <c r="F133" s="26">
        <v>224002.96</v>
      </c>
      <c r="G133" s="26">
        <v>228316.3</v>
      </c>
      <c r="H133" s="26">
        <v>232866</v>
      </c>
      <c r="I133" s="26">
        <v>237259</v>
      </c>
      <c r="J133" s="26">
        <v>241569</v>
      </c>
      <c r="K133" s="26">
        <v>245961</v>
      </c>
      <c r="L133" s="26">
        <v>250566</v>
      </c>
      <c r="M133" s="26">
        <v>255481</v>
      </c>
      <c r="N133" s="26">
        <v>259550</v>
      </c>
      <c r="O133" s="26">
        <v>264013</v>
      </c>
      <c r="P133" s="26">
        <v>268626</v>
      </c>
      <c r="Q133" s="26">
        <v>273062</v>
      </c>
      <c r="R133" s="26">
        <v>277486</v>
      </c>
      <c r="S133" s="26">
        <v>281705</v>
      </c>
      <c r="T133" s="26">
        <v>286077</v>
      </c>
      <c r="U133" s="26">
        <v>290435</v>
      </c>
      <c r="V133" s="26">
        <v>290367</v>
      </c>
      <c r="W133" s="26">
        <v>290317</v>
      </c>
      <c r="X133" s="26">
        <v>290006</v>
      </c>
      <c r="Y133" s="26">
        <v>289851</v>
      </c>
      <c r="Z133" s="26">
        <v>289477</v>
      </c>
      <c r="AA133" s="26">
        <v>288000</v>
      </c>
      <c r="AB133" s="26">
        <v>288000</v>
      </c>
      <c r="AC133" s="26">
        <v>288000</v>
      </c>
      <c r="AD133" s="26">
        <v>288000</v>
      </c>
      <c r="AE133" s="26">
        <v>288000</v>
      </c>
      <c r="AF133" s="26">
        <v>290175</v>
      </c>
      <c r="AG133" s="26">
        <v>290371</v>
      </c>
      <c r="AH133" s="26">
        <v>290335</v>
      </c>
      <c r="AI133" s="26">
        <v>0</v>
      </c>
      <c r="AJ133" s="26">
        <v>0</v>
      </c>
      <c r="AK133" s="26">
        <v>0</v>
      </c>
      <c r="AL133" s="27"/>
    </row>
    <row r="134" spans="1:38" x14ac:dyDescent="0.25">
      <c r="A134" s="169" t="s">
        <v>273</v>
      </c>
      <c r="B134" s="144">
        <f t="shared" si="0"/>
        <v>0</v>
      </c>
      <c r="C134" s="144">
        <v>0</v>
      </c>
      <c r="D134" s="144">
        <v>0</v>
      </c>
      <c r="E134" s="32">
        <v>0</v>
      </c>
      <c r="F134" s="32">
        <v>0</v>
      </c>
      <c r="G134" s="32">
        <v>0</v>
      </c>
      <c r="H134" s="32">
        <v>0</v>
      </c>
      <c r="I134" s="32">
        <v>0</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2">
        <v>0</v>
      </c>
      <c r="AC134" s="32">
        <v>0</v>
      </c>
      <c r="AD134" s="32">
        <v>0</v>
      </c>
      <c r="AE134" s="32">
        <v>0</v>
      </c>
      <c r="AF134" s="32">
        <v>0</v>
      </c>
      <c r="AG134" s="32">
        <v>0</v>
      </c>
      <c r="AH134" s="32">
        <v>0</v>
      </c>
      <c r="AI134" s="32">
        <v>0</v>
      </c>
      <c r="AJ134" s="32">
        <v>0</v>
      </c>
      <c r="AK134" s="32">
        <v>0</v>
      </c>
    </row>
    <row r="135" spans="1:38" x14ac:dyDescent="0.25">
      <c r="A135" s="145" t="s">
        <v>226</v>
      </c>
      <c r="B135" s="146">
        <f t="shared" si="0"/>
        <v>0</v>
      </c>
      <c r="C135" s="146">
        <v>0</v>
      </c>
      <c r="D135" s="146">
        <v>0</v>
      </c>
      <c r="E135" s="26">
        <v>0</v>
      </c>
      <c r="F135" s="26">
        <v>0</v>
      </c>
      <c r="G135" s="26">
        <v>0</v>
      </c>
      <c r="H135" s="26">
        <v>0</v>
      </c>
      <c r="I135" s="26">
        <v>0</v>
      </c>
      <c r="J135" s="26">
        <v>0</v>
      </c>
      <c r="K135" s="26">
        <v>0</v>
      </c>
      <c r="L135" s="26">
        <v>0</v>
      </c>
      <c r="M135" s="26">
        <v>0</v>
      </c>
      <c r="N135" s="26">
        <v>28992</v>
      </c>
      <c r="O135" s="26">
        <v>29053</v>
      </c>
      <c r="P135" s="26">
        <v>58135</v>
      </c>
      <c r="Q135" s="26">
        <v>58135</v>
      </c>
      <c r="R135" s="26">
        <v>87235</v>
      </c>
      <c r="S135" s="26">
        <v>87185</v>
      </c>
      <c r="T135" s="26">
        <v>116176</v>
      </c>
      <c r="U135" s="26">
        <v>115933</v>
      </c>
      <c r="V135" s="26">
        <v>144912</v>
      </c>
      <c r="W135" s="26">
        <v>144887</v>
      </c>
      <c r="X135" s="26">
        <v>173797</v>
      </c>
      <c r="Y135" s="26">
        <v>173511</v>
      </c>
      <c r="Z135" s="26">
        <v>201936</v>
      </c>
      <c r="AA135" s="26">
        <v>202338</v>
      </c>
      <c r="AB135" s="26">
        <v>202029</v>
      </c>
      <c r="AC135" s="26">
        <v>201776</v>
      </c>
      <c r="AD135" s="26">
        <v>201840</v>
      </c>
      <c r="AE135" s="26">
        <v>202026</v>
      </c>
      <c r="AF135" s="26">
        <v>202324</v>
      </c>
      <c r="AG135" s="26">
        <v>202476</v>
      </c>
      <c r="AH135" s="26">
        <v>0</v>
      </c>
      <c r="AI135" s="26">
        <v>0</v>
      </c>
      <c r="AJ135" s="26">
        <v>0</v>
      </c>
      <c r="AK135" s="26">
        <v>0</v>
      </c>
      <c r="AL135" s="27"/>
    </row>
    <row r="136" spans="1:38" x14ac:dyDescent="0.25">
      <c r="A136" s="143" t="s">
        <v>274</v>
      </c>
      <c r="B136" s="144">
        <f t="shared" si="0"/>
        <v>0</v>
      </c>
      <c r="C136" s="144">
        <v>0</v>
      </c>
      <c r="D136" s="144">
        <v>0</v>
      </c>
      <c r="E136" s="32">
        <v>0</v>
      </c>
      <c r="F136" s="32">
        <v>51934.89</v>
      </c>
      <c r="G136" s="32">
        <v>50902.720000000001</v>
      </c>
      <c r="H136" s="32">
        <v>49410</v>
      </c>
      <c r="I136" s="32">
        <v>48351</v>
      </c>
      <c r="J136" s="32">
        <v>100086</v>
      </c>
      <c r="K136" s="32">
        <v>97712</v>
      </c>
      <c r="L136" s="32">
        <v>96083</v>
      </c>
      <c r="M136" s="32">
        <v>94117</v>
      </c>
      <c r="N136" s="32">
        <v>146415</v>
      </c>
      <c r="O136" s="32">
        <v>143641</v>
      </c>
      <c r="P136" s="32">
        <v>139652</v>
      </c>
      <c r="Q136" s="32">
        <v>135150</v>
      </c>
      <c r="R136" s="32">
        <v>182389</v>
      </c>
      <c r="S136" s="32">
        <v>175549</v>
      </c>
      <c r="T136" s="32">
        <v>170133</v>
      </c>
      <c r="U136" s="32">
        <v>163180</v>
      </c>
      <c r="V136" s="32">
        <v>206476</v>
      </c>
      <c r="W136" s="32">
        <v>200363</v>
      </c>
      <c r="X136" s="32">
        <v>196021</v>
      </c>
      <c r="Y136" s="32">
        <v>189357</v>
      </c>
      <c r="Z136" s="32">
        <v>232322</v>
      </c>
      <c r="AA136" s="32">
        <v>225900</v>
      </c>
      <c r="AB136" s="32">
        <v>221291</v>
      </c>
      <c r="AC136" s="32">
        <v>215075</v>
      </c>
      <c r="AD136" s="32">
        <v>219740</v>
      </c>
      <c r="AE136" s="32">
        <v>212832</v>
      </c>
      <c r="AF136" s="32">
        <v>207777</v>
      </c>
      <c r="AG136" s="32">
        <v>202351</v>
      </c>
      <c r="AH136" s="32">
        <v>0</v>
      </c>
      <c r="AI136" s="32">
        <v>0</v>
      </c>
      <c r="AJ136" s="32">
        <v>0</v>
      </c>
      <c r="AK136" s="32">
        <v>0</v>
      </c>
    </row>
    <row r="137" spans="1:38" x14ac:dyDescent="0.25">
      <c r="A137" s="170" t="s">
        <v>258</v>
      </c>
      <c r="B137" s="146">
        <f t="shared" si="0"/>
        <v>0</v>
      </c>
      <c r="C137" s="146">
        <v>0</v>
      </c>
      <c r="D137" s="146">
        <v>0</v>
      </c>
      <c r="E137" s="26">
        <v>0</v>
      </c>
      <c r="F137" s="26">
        <v>0</v>
      </c>
      <c r="G137" s="26">
        <v>0</v>
      </c>
      <c r="H137" s="26">
        <v>0</v>
      </c>
      <c r="I137" s="26">
        <v>0</v>
      </c>
      <c r="J137" s="26">
        <v>0</v>
      </c>
      <c r="K137" s="26">
        <v>0</v>
      </c>
      <c r="L137" s="26">
        <v>0</v>
      </c>
      <c r="M137" s="26">
        <v>0</v>
      </c>
      <c r="N137" s="26">
        <v>0</v>
      </c>
      <c r="O137" s="26">
        <v>0</v>
      </c>
      <c r="P137" s="26">
        <v>0</v>
      </c>
      <c r="Q137" s="26">
        <v>0</v>
      </c>
      <c r="R137" s="26">
        <v>0</v>
      </c>
      <c r="S137" s="26">
        <v>0</v>
      </c>
      <c r="T137" s="26">
        <v>0</v>
      </c>
      <c r="U137" s="26">
        <v>0</v>
      </c>
      <c r="V137" s="26">
        <v>0</v>
      </c>
      <c r="W137" s="26">
        <v>0</v>
      </c>
      <c r="X137" s="26">
        <v>0</v>
      </c>
      <c r="Y137" s="26">
        <v>0</v>
      </c>
      <c r="Z137" s="26">
        <v>0</v>
      </c>
      <c r="AA137" s="26">
        <v>0</v>
      </c>
      <c r="AB137" s="26">
        <v>0</v>
      </c>
      <c r="AC137" s="26">
        <v>0</v>
      </c>
      <c r="AD137" s="26">
        <v>0</v>
      </c>
      <c r="AE137" s="26">
        <v>0</v>
      </c>
      <c r="AF137" s="26">
        <v>0</v>
      </c>
      <c r="AG137" s="26">
        <v>0</v>
      </c>
      <c r="AH137" s="26">
        <v>0</v>
      </c>
      <c r="AI137" s="26">
        <v>0</v>
      </c>
      <c r="AJ137" s="26">
        <v>0</v>
      </c>
      <c r="AK137" s="26">
        <v>0</v>
      </c>
      <c r="AL137" s="27"/>
    </row>
    <row r="138" spans="1:38" x14ac:dyDescent="0.25">
      <c r="A138" s="143" t="s">
        <v>226</v>
      </c>
      <c r="B138" s="144">
        <f t="shared" si="0"/>
        <v>0</v>
      </c>
      <c r="C138" s="144">
        <v>0</v>
      </c>
      <c r="D138" s="144">
        <v>0</v>
      </c>
      <c r="E138" s="32">
        <v>131782.95000000001</v>
      </c>
      <c r="F138" s="32">
        <v>131818.15</v>
      </c>
      <c r="G138" s="32">
        <v>131845.76999999999</v>
      </c>
      <c r="H138" s="32">
        <v>131811</v>
      </c>
      <c r="I138" s="32">
        <v>131860</v>
      </c>
      <c r="J138" s="32">
        <v>132037</v>
      </c>
      <c r="K138" s="32">
        <v>132574</v>
      </c>
      <c r="L138" s="32">
        <v>132933</v>
      </c>
      <c r="M138" s="32">
        <v>133466</v>
      </c>
      <c r="N138" s="32">
        <v>133649</v>
      </c>
      <c r="O138" s="32">
        <v>134035</v>
      </c>
      <c r="P138" s="32">
        <v>133883</v>
      </c>
      <c r="Q138" s="32">
        <v>133808</v>
      </c>
      <c r="R138" s="32">
        <v>133961</v>
      </c>
      <c r="S138" s="32">
        <v>134008</v>
      </c>
      <c r="T138" s="32">
        <v>133569</v>
      </c>
      <c r="U138" s="32">
        <v>133317</v>
      </c>
      <c r="V138" s="32">
        <v>133232</v>
      </c>
      <c r="W138" s="32">
        <v>133192</v>
      </c>
      <c r="X138" s="32">
        <v>132896</v>
      </c>
      <c r="Y138" s="32">
        <v>0</v>
      </c>
      <c r="Z138" s="32">
        <v>0</v>
      </c>
      <c r="AA138" s="32">
        <v>0</v>
      </c>
      <c r="AB138" s="32">
        <v>0</v>
      </c>
      <c r="AC138" s="32">
        <v>0</v>
      </c>
      <c r="AD138" s="32">
        <v>0</v>
      </c>
      <c r="AE138" s="32">
        <v>0</v>
      </c>
      <c r="AF138" s="32">
        <v>0</v>
      </c>
      <c r="AG138" s="32">
        <v>0</v>
      </c>
      <c r="AH138" s="32">
        <v>0</v>
      </c>
      <c r="AI138" s="32">
        <v>0</v>
      </c>
      <c r="AJ138" s="32">
        <v>0</v>
      </c>
      <c r="AK138" s="32">
        <v>0</v>
      </c>
    </row>
    <row r="139" spans="1:38" x14ac:dyDescent="0.25">
      <c r="A139" s="145" t="s">
        <v>237</v>
      </c>
      <c r="B139" s="146">
        <f t="shared" si="0"/>
        <v>69988.654550000007</v>
      </c>
      <c r="C139" s="146">
        <v>67804.001940000002</v>
      </c>
      <c r="D139" s="146">
        <v>65756.350139999995</v>
      </c>
      <c r="E139" s="26">
        <v>101640.3</v>
      </c>
      <c r="F139" s="26">
        <v>99007.74</v>
      </c>
      <c r="G139" s="26">
        <v>96582.95</v>
      </c>
      <c r="H139" s="26">
        <v>93442</v>
      </c>
      <c r="I139" s="26">
        <v>130305</v>
      </c>
      <c r="J139" s="26">
        <v>126739</v>
      </c>
      <c r="K139" s="26">
        <v>123515</v>
      </c>
      <c r="L139" s="26">
        <v>121063</v>
      </c>
      <c r="M139" s="26">
        <v>158588</v>
      </c>
      <c r="N139" s="26">
        <v>154136</v>
      </c>
      <c r="O139" s="26">
        <v>150756</v>
      </c>
      <c r="P139" s="26">
        <v>146087</v>
      </c>
      <c r="Q139" s="26">
        <v>151298</v>
      </c>
      <c r="R139" s="26">
        <v>144151</v>
      </c>
      <c r="S139" s="26">
        <v>138302</v>
      </c>
      <c r="T139" s="26">
        <v>133593</v>
      </c>
      <c r="U139" s="26">
        <v>137178</v>
      </c>
      <c r="V139" s="26">
        <v>130556</v>
      </c>
      <c r="W139" s="26">
        <v>126274</v>
      </c>
      <c r="X139" s="26">
        <v>123124</v>
      </c>
      <c r="Y139" s="26">
        <v>0</v>
      </c>
      <c r="Z139" s="26">
        <v>0</v>
      </c>
      <c r="AA139" s="26">
        <v>0</v>
      </c>
      <c r="AB139" s="26">
        <v>0</v>
      </c>
      <c r="AC139" s="26">
        <v>0</v>
      </c>
      <c r="AD139" s="26">
        <v>0</v>
      </c>
      <c r="AE139" s="26">
        <v>0</v>
      </c>
      <c r="AF139" s="26">
        <v>0</v>
      </c>
      <c r="AG139" s="26">
        <v>0</v>
      </c>
      <c r="AH139" s="26">
        <v>0</v>
      </c>
      <c r="AI139" s="26">
        <v>0</v>
      </c>
      <c r="AJ139" s="26">
        <v>0</v>
      </c>
      <c r="AK139" s="26">
        <v>0</v>
      </c>
      <c r="AL139" s="27"/>
    </row>
    <row r="140" spans="1:38" x14ac:dyDescent="0.25">
      <c r="A140" s="169" t="s">
        <v>235</v>
      </c>
      <c r="B140" s="144">
        <f t="shared" si="0"/>
        <v>0</v>
      </c>
      <c r="C140" s="144">
        <v>0</v>
      </c>
      <c r="D140" s="144">
        <v>0</v>
      </c>
      <c r="E140" s="32">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2">
        <v>0</v>
      </c>
      <c r="Y140" s="32">
        <v>0</v>
      </c>
      <c r="Z140" s="32">
        <v>0</v>
      </c>
      <c r="AA140" s="32">
        <v>0</v>
      </c>
      <c r="AB140" s="32">
        <v>0</v>
      </c>
      <c r="AC140" s="32">
        <v>0</v>
      </c>
      <c r="AD140" s="32">
        <v>0</v>
      </c>
      <c r="AE140" s="32">
        <v>0</v>
      </c>
      <c r="AF140" s="32">
        <v>0</v>
      </c>
      <c r="AG140" s="32">
        <v>0</v>
      </c>
      <c r="AH140" s="32">
        <v>0</v>
      </c>
      <c r="AI140" s="32">
        <v>0</v>
      </c>
      <c r="AJ140" s="32">
        <v>0</v>
      </c>
      <c r="AK140" s="32">
        <v>0</v>
      </c>
    </row>
    <row r="141" spans="1:38" x14ac:dyDescent="0.25">
      <c r="A141" s="145" t="s">
        <v>226</v>
      </c>
      <c r="B141" s="146">
        <f t="shared" si="0"/>
        <v>67191.396309999996</v>
      </c>
      <c r="C141" s="146">
        <v>61937.388229999997</v>
      </c>
      <c r="D141" s="146">
        <v>63693.98863</v>
      </c>
      <c r="E141" s="26">
        <v>65463.11</v>
      </c>
      <c r="F141" s="26">
        <v>67039.820000000007</v>
      </c>
      <c r="G141" s="26">
        <v>68613.740000000005</v>
      </c>
      <c r="H141" s="26">
        <v>70308</v>
      </c>
      <c r="I141" s="26">
        <v>71993</v>
      </c>
      <c r="J141" s="26">
        <v>73618</v>
      </c>
      <c r="K141" s="26">
        <v>75177</v>
      </c>
      <c r="L141" s="26">
        <v>64345</v>
      </c>
      <c r="M141" s="26">
        <v>65684</v>
      </c>
      <c r="N141" s="26">
        <v>66870</v>
      </c>
      <c r="O141" s="26">
        <v>66641</v>
      </c>
      <c r="P141" s="26">
        <v>66402</v>
      </c>
      <c r="Q141" s="26">
        <v>66144</v>
      </c>
      <c r="R141" s="26">
        <v>37195</v>
      </c>
      <c r="S141" s="26">
        <v>0</v>
      </c>
      <c r="T141" s="26">
        <v>0</v>
      </c>
      <c r="U141" s="26">
        <v>0</v>
      </c>
      <c r="V141" s="26">
        <v>0</v>
      </c>
      <c r="W141" s="26">
        <v>0</v>
      </c>
      <c r="X141" s="26">
        <v>0</v>
      </c>
      <c r="Y141" s="26">
        <v>0</v>
      </c>
      <c r="Z141" s="26">
        <v>0</v>
      </c>
      <c r="AA141" s="26">
        <v>0</v>
      </c>
      <c r="AB141" s="26">
        <v>0</v>
      </c>
      <c r="AC141" s="26">
        <v>0</v>
      </c>
      <c r="AD141" s="26">
        <v>0</v>
      </c>
      <c r="AE141" s="26">
        <v>0</v>
      </c>
      <c r="AF141" s="26">
        <v>0</v>
      </c>
      <c r="AG141" s="26">
        <v>0</v>
      </c>
      <c r="AH141" s="26">
        <v>0</v>
      </c>
      <c r="AI141" s="26">
        <v>0</v>
      </c>
      <c r="AJ141" s="26">
        <v>0</v>
      </c>
      <c r="AK141" s="26">
        <v>0</v>
      </c>
      <c r="AL141" s="27"/>
    </row>
    <row r="142" spans="1:38" x14ac:dyDescent="0.25">
      <c r="A142" s="143" t="s">
        <v>237</v>
      </c>
      <c r="B142" s="144">
        <f t="shared" si="0"/>
        <v>32755.052190000002</v>
      </c>
      <c r="C142" s="144">
        <v>29594.4211</v>
      </c>
      <c r="D142" s="144">
        <v>30327.572649999998</v>
      </c>
      <c r="E142" s="32">
        <v>30836.98</v>
      </c>
      <c r="F142" s="32">
        <v>31374.81</v>
      </c>
      <c r="G142" s="32">
        <v>31928.83</v>
      </c>
      <c r="H142" s="32">
        <v>32297</v>
      </c>
      <c r="I142" s="32">
        <v>32868</v>
      </c>
      <c r="J142" s="32">
        <v>33307</v>
      </c>
      <c r="K142" s="32">
        <v>33849</v>
      </c>
      <c r="L142" s="32">
        <v>29262</v>
      </c>
      <c r="M142" s="32">
        <v>29727</v>
      </c>
      <c r="N142" s="32">
        <v>30057</v>
      </c>
      <c r="O142" s="32">
        <v>29909</v>
      </c>
      <c r="P142" s="32">
        <v>29521</v>
      </c>
      <c r="Q142" s="32">
        <v>28989</v>
      </c>
      <c r="R142" s="32">
        <v>15971</v>
      </c>
      <c r="S142" s="32">
        <v>0</v>
      </c>
      <c r="T142" s="32">
        <v>0</v>
      </c>
      <c r="U142" s="32">
        <v>0</v>
      </c>
      <c r="V142" s="32">
        <v>0</v>
      </c>
      <c r="W142" s="32">
        <v>0</v>
      </c>
      <c r="X142" s="32">
        <v>0</v>
      </c>
      <c r="Y142" s="32">
        <v>0</v>
      </c>
      <c r="Z142" s="32">
        <v>0</v>
      </c>
      <c r="AA142" s="32">
        <v>0</v>
      </c>
      <c r="AB142" s="32">
        <v>0</v>
      </c>
      <c r="AC142" s="32">
        <v>0</v>
      </c>
      <c r="AD142" s="32">
        <v>0</v>
      </c>
      <c r="AE142" s="32">
        <v>0</v>
      </c>
      <c r="AF142" s="32">
        <v>0</v>
      </c>
      <c r="AG142" s="32">
        <v>0</v>
      </c>
      <c r="AH142" s="32">
        <v>0</v>
      </c>
      <c r="AI142" s="32">
        <v>0</v>
      </c>
      <c r="AJ142" s="32">
        <v>0</v>
      </c>
      <c r="AK142" s="32">
        <v>0</v>
      </c>
    </row>
    <row r="143" spans="1:38" x14ac:dyDescent="0.25">
      <c r="A143" s="170" t="s">
        <v>236</v>
      </c>
      <c r="B143" s="146">
        <f t="shared" si="0"/>
        <v>0</v>
      </c>
      <c r="C143" s="146">
        <v>0</v>
      </c>
      <c r="D143" s="146">
        <v>0</v>
      </c>
      <c r="E143" s="26">
        <v>0</v>
      </c>
      <c r="F143" s="26">
        <v>0</v>
      </c>
      <c r="G143" s="26">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c r="Z143" s="26">
        <v>0</v>
      </c>
      <c r="AA143" s="26">
        <v>0</v>
      </c>
      <c r="AB143" s="26">
        <v>0</v>
      </c>
      <c r="AC143" s="26">
        <v>0</v>
      </c>
      <c r="AD143" s="26">
        <v>0</v>
      </c>
      <c r="AE143" s="26">
        <v>0</v>
      </c>
      <c r="AF143" s="26">
        <v>0</v>
      </c>
      <c r="AG143" s="26">
        <v>0</v>
      </c>
      <c r="AH143" s="26">
        <v>0</v>
      </c>
      <c r="AI143" s="26">
        <v>0</v>
      </c>
      <c r="AJ143" s="26">
        <v>0</v>
      </c>
      <c r="AK143" s="26">
        <v>0</v>
      </c>
      <c r="AL143" s="27"/>
    </row>
    <row r="144" spans="1:38" x14ac:dyDescent="0.25">
      <c r="A144" s="143" t="s">
        <v>226</v>
      </c>
      <c r="B144" s="144">
        <f t="shared" si="0"/>
        <v>0</v>
      </c>
      <c r="C144" s="144">
        <v>0</v>
      </c>
      <c r="D144" s="144">
        <v>0</v>
      </c>
      <c r="E144" s="32">
        <v>0</v>
      </c>
      <c r="F144" s="32">
        <v>0</v>
      </c>
      <c r="G144" s="32">
        <v>0</v>
      </c>
      <c r="H144" s="32">
        <v>251327</v>
      </c>
      <c r="I144" s="32">
        <v>279166</v>
      </c>
      <c r="J144" s="32">
        <v>307300</v>
      </c>
      <c r="K144" s="32">
        <v>336162</v>
      </c>
      <c r="L144" s="32">
        <v>337168</v>
      </c>
      <c r="M144" s="32">
        <v>337430</v>
      </c>
      <c r="N144" s="32">
        <v>338027</v>
      </c>
      <c r="O144" s="32">
        <v>338821</v>
      </c>
      <c r="P144" s="32">
        <v>338612</v>
      </c>
      <c r="Q144" s="32">
        <v>338404</v>
      </c>
      <c r="R144" s="32">
        <v>338617</v>
      </c>
      <c r="S144" s="32">
        <v>336739</v>
      </c>
      <c r="T144" s="32">
        <v>0</v>
      </c>
      <c r="U144" s="32">
        <v>0</v>
      </c>
      <c r="V144" s="32">
        <v>0</v>
      </c>
      <c r="W144" s="32">
        <v>0</v>
      </c>
      <c r="X144" s="32">
        <v>0</v>
      </c>
      <c r="Y144" s="32">
        <v>0</v>
      </c>
      <c r="Z144" s="32">
        <v>0</v>
      </c>
      <c r="AA144" s="32">
        <v>0</v>
      </c>
      <c r="AB144" s="32">
        <v>0</v>
      </c>
      <c r="AC144" s="32">
        <v>0</v>
      </c>
      <c r="AD144" s="32">
        <v>0</v>
      </c>
      <c r="AE144" s="32">
        <v>0</v>
      </c>
      <c r="AF144" s="32">
        <v>0</v>
      </c>
      <c r="AG144" s="32">
        <v>0</v>
      </c>
      <c r="AH144" s="32">
        <v>0</v>
      </c>
      <c r="AI144" s="32">
        <v>0</v>
      </c>
      <c r="AJ144" s="32">
        <v>0</v>
      </c>
      <c r="AK144" s="32">
        <v>0</v>
      </c>
    </row>
    <row r="145" spans="1:38" x14ac:dyDescent="0.25">
      <c r="A145" s="145" t="s">
        <v>237</v>
      </c>
      <c r="B145" s="146">
        <f t="shared" si="0"/>
        <v>0</v>
      </c>
      <c r="C145" s="146">
        <v>0</v>
      </c>
      <c r="D145" s="146">
        <v>0</v>
      </c>
      <c r="E145" s="26">
        <v>0</v>
      </c>
      <c r="F145" s="26">
        <v>0</v>
      </c>
      <c r="G145" s="26">
        <v>0</v>
      </c>
      <c r="H145" s="26">
        <v>20929</v>
      </c>
      <c r="I145" s="26">
        <v>20768</v>
      </c>
      <c r="J145" s="26">
        <v>20551</v>
      </c>
      <c r="K145" s="26">
        <v>20427</v>
      </c>
      <c r="L145" s="26">
        <v>20333</v>
      </c>
      <c r="M145" s="26">
        <v>20160</v>
      </c>
      <c r="N145" s="26">
        <v>19964</v>
      </c>
      <c r="O145" s="26">
        <v>19874</v>
      </c>
      <c r="P145" s="26">
        <v>19609</v>
      </c>
      <c r="Q145" s="26">
        <v>19257</v>
      </c>
      <c r="R145" s="26">
        <v>18673</v>
      </c>
      <c r="S145" s="26">
        <v>18177</v>
      </c>
      <c r="T145" s="26">
        <v>0</v>
      </c>
      <c r="U145" s="26">
        <v>0</v>
      </c>
      <c r="V145" s="26">
        <v>0</v>
      </c>
      <c r="W145" s="26">
        <v>0</v>
      </c>
      <c r="X145" s="26">
        <v>0</v>
      </c>
      <c r="Y145" s="26">
        <v>0</v>
      </c>
      <c r="Z145" s="26">
        <v>0</v>
      </c>
      <c r="AA145" s="26">
        <v>0</v>
      </c>
      <c r="AB145" s="26">
        <v>0</v>
      </c>
      <c r="AC145" s="26">
        <v>0</v>
      </c>
      <c r="AD145" s="26">
        <v>0</v>
      </c>
      <c r="AE145" s="26">
        <v>0</v>
      </c>
      <c r="AF145" s="26">
        <v>0</v>
      </c>
      <c r="AG145" s="26">
        <v>0</v>
      </c>
      <c r="AH145" s="26">
        <v>0</v>
      </c>
      <c r="AI145" s="26">
        <v>0</v>
      </c>
      <c r="AJ145" s="26">
        <v>0</v>
      </c>
      <c r="AK145" s="26">
        <v>0</v>
      </c>
      <c r="AL145" s="27"/>
    </row>
    <row r="146" spans="1:38" x14ac:dyDescent="0.25">
      <c r="A146" s="169" t="s">
        <v>238</v>
      </c>
      <c r="B146" s="144">
        <f t="shared" si="0"/>
        <v>0</v>
      </c>
      <c r="C146" s="144">
        <v>0</v>
      </c>
      <c r="D146" s="144">
        <v>0</v>
      </c>
      <c r="E146" s="32">
        <v>0</v>
      </c>
      <c r="F146" s="32">
        <v>0</v>
      </c>
      <c r="G146" s="32">
        <v>0</v>
      </c>
      <c r="H146" s="32">
        <v>102650</v>
      </c>
      <c r="I146" s="32">
        <v>100328</v>
      </c>
      <c r="J146" s="32">
        <v>123428</v>
      </c>
      <c r="K146" s="32">
        <v>120484</v>
      </c>
      <c r="L146" s="32">
        <v>156945</v>
      </c>
      <c r="M146" s="32">
        <v>152174</v>
      </c>
      <c r="N146" s="32">
        <v>146519</v>
      </c>
      <c r="O146" s="32">
        <v>141082</v>
      </c>
      <c r="P146" s="32">
        <v>0</v>
      </c>
      <c r="Q146" s="32">
        <v>0</v>
      </c>
      <c r="R146" s="32">
        <v>0</v>
      </c>
      <c r="S146" s="32">
        <v>0</v>
      </c>
      <c r="T146" s="32">
        <v>0</v>
      </c>
      <c r="U146" s="32">
        <v>0</v>
      </c>
      <c r="V146" s="32">
        <v>0</v>
      </c>
      <c r="W146" s="32">
        <v>0</v>
      </c>
      <c r="X146" s="32">
        <v>0</v>
      </c>
      <c r="Y146" s="32">
        <v>0</v>
      </c>
      <c r="Z146" s="32">
        <v>0</v>
      </c>
      <c r="AA146" s="32">
        <v>0</v>
      </c>
      <c r="AB146" s="32">
        <v>0</v>
      </c>
      <c r="AC146" s="32">
        <v>0</v>
      </c>
      <c r="AD146" s="32">
        <v>0</v>
      </c>
      <c r="AE146" s="32">
        <v>0</v>
      </c>
      <c r="AF146" s="32">
        <v>0</v>
      </c>
      <c r="AG146" s="32">
        <v>0</v>
      </c>
      <c r="AH146" s="32">
        <v>0</v>
      </c>
      <c r="AI146" s="32">
        <v>0</v>
      </c>
      <c r="AJ146" s="32">
        <v>0</v>
      </c>
      <c r="AK146" s="32">
        <v>0</v>
      </c>
    </row>
    <row r="147" spans="1:38" x14ac:dyDescent="0.25">
      <c r="A147" s="170" t="s">
        <v>275</v>
      </c>
      <c r="B147" s="146">
        <f t="shared" si="0"/>
        <v>0</v>
      </c>
      <c r="C147" s="146">
        <v>0</v>
      </c>
      <c r="D147" s="146">
        <v>0</v>
      </c>
      <c r="E147" s="26">
        <v>0</v>
      </c>
      <c r="F147" s="26">
        <v>0</v>
      </c>
      <c r="G147" s="26">
        <v>0</v>
      </c>
      <c r="H147" s="26">
        <v>0</v>
      </c>
      <c r="I147" s="26">
        <v>0</v>
      </c>
      <c r="J147" s="26">
        <v>0</v>
      </c>
      <c r="K147" s="26">
        <v>0</v>
      </c>
      <c r="L147" s="26">
        <v>0</v>
      </c>
      <c r="M147" s="26">
        <v>0</v>
      </c>
      <c r="N147" s="26">
        <v>0</v>
      </c>
      <c r="O147" s="26">
        <v>0</v>
      </c>
      <c r="P147" s="26">
        <v>0</v>
      </c>
      <c r="Q147" s="26">
        <v>0</v>
      </c>
      <c r="R147" s="26">
        <v>0</v>
      </c>
      <c r="S147" s="26">
        <v>0</v>
      </c>
      <c r="T147" s="26">
        <v>0</v>
      </c>
      <c r="U147" s="26">
        <v>0</v>
      </c>
      <c r="V147" s="26">
        <v>0</v>
      </c>
      <c r="W147" s="26">
        <v>0</v>
      </c>
      <c r="X147" s="26">
        <v>0</v>
      </c>
      <c r="Y147" s="26">
        <v>0</v>
      </c>
      <c r="Z147" s="26">
        <v>0</v>
      </c>
      <c r="AA147" s="26">
        <v>0</v>
      </c>
      <c r="AB147" s="26">
        <v>0</v>
      </c>
      <c r="AC147" s="26">
        <v>0</v>
      </c>
      <c r="AD147" s="26">
        <v>0</v>
      </c>
      <c r="AE147" s="26">
        <v>0</v>
      </c>
      <c r="AF147" s="26">
        <v>0</v>
      </c>
      <c r="AG147" s="26">
        <v>0</v>
      </c>
      <c r="AH147" s="26">
        <v>0</v>
      </c>
      <c r="AI147" s="26">
        <v>0</v>
      </c>
      <c r="AJ147" s="26">
        <v>0</v>
      </c>
      <c r="AK147" s="26">
        <v>0</v>
      </c>
      <c r="AL147" s="27"/>
    </row>
    <row r="148" spans="1:38" x14ac:dyDescent="0.25">
      <c r="A148" s="143" t="s">
        <v>226</v>
      </c>
      <c r="B148" s="144">
        <f t="shared" si="0"/>
        <v>109405.59457999999</v>
      </c>
      <c r="C148" s="144">
        <v>111866.81204999999</v>
      </c>
      <c r="D148" s="144">
        <v>114308.90935</v>
      </c>
      <c r="E148" s="32">
        <v>74520.69</v>
      </c>
      <c r="F148" s="32">
        <v>76448.97</v>
      </c>
      <c r="G148" s="32">
        <v>0</v>
      </c>
      <c r="H148" s="32">
        <v>0</v>
      </c>
      <c r="I148" s="32">
        <v>0</v>
      </c>
      <c r="J148" s="32">
        <v>0</v>
      </c>
      <c r="K148" s="32">
        <v>0</v>
      </c>
      <c r="L148" s="32">
        <v>0</v>
      </c>
      <c r="M148" s="32">
        <v>0</v>
      </c>
      <c r="N148" s="32">
        <v>0</v>
      </c>
      <c r="O148" s="32">
        <v>0</v>
      </c>
      <c r="P148" s="32">
        <v>0</v>
      </c>
      <c r="Q148" s="32">
        <v>0</v>
      </c>
      <c r="R148" s="32">
        <v>0</v>
      </c>
      <c r="S148" s="32">
        <v>0</v>
      </c>
      <c r="T148" s="32">
        <v>0</v>
      </c>
      <c r="U148" s="32">
        <v>0</v>
      </c>
      <c r="V148" s="32">
        <v>0</v>
      </c>
      <c r="W148" s="32">
        <v>0</v>
      </c>
      <c r="X148" s="32">
        <v>0</v>
      </c>
      <c r="Y148" s="32">
        <v>0</v>
      </c>
      <c r="Z148" s="32">
        <v>0</v>
      </c>
      <c r="AA148" s="32">
        <v>0</v>
      </c>
      <c r="AB148" s="32">
        <v>0</v>
      </c>
      <c r="AC148" s="32">
        <v>0</v>
      </c>
      <c r="AD148" s="32">
        <v>0</v>
      </c>
      <c r="AE148" s="32">
        <v>0</v>
      </c>
      <c r="AF148" s="32">
        <v>0</v>
      </c>
      <c r="AG148" s="32">
        <v>0</v>
      </c>
      <c r="AH148" s="32">
        <v>0</v>
      </c>
      <c r="AI148" s="32">
        <v>0</v>
      </c>
      <c r="AJ148" s="32">
        <v>0</v>
      </c>
      <c r="AK148" s="32">
        <v>0</v>
      </c>
    </row>
    <row r="149" spans="1:38" x14ac:dyDescent="0.25">
      <c r="A149" s="145" t="s">
        <v>227</v>
      </c>
      <c r="B149" s="146">
        <f t="shared" si="0"/>
        <v>50616.592270000001</v>
      </c>
      <c r="C149" s="146">
        <v>51467.323199999999</v>
      </c>
      <c r="D149" s="146">
        <v>52403.069739999999</v>
      </c>
      <c r="E149" s="26">
        <v>34732.67</v>
      </c>
      <c r="F149" s="26">
        <v>35397.54</v>
      </c>
      <c r="G149" s="26">
        <v>0</v>
      </c>
      <c r="H149" s="26">
        <v>0</v>
      </c>
      <c r="I149" s="26">
        <v>0</v>
      </c>
      <c r="J149" s="26">
        <v>0</v>
      </c>
      <c r="K149" s="26">
        <v>0</v>
      </c>
      <c r="L149" s="26">
        <v>0</v>
      </c>
      <c r="M149" s="26">
        <v>0</v>
      </c>
      <c r="N149" s="26">
        <v>0</v>
      </c>
      <c r="O149" s="26">
        <v>0</v>
      </c>
      <c r="P149" s="26">
        <v>0</v>
      </c>
      <c r="Q149" s="26">
        <v>0</v>
      </c>
      <c r="R149" s="26">
        <v>0</v>
      </c>
      <c r="S149" s="26">
        <v>0</v>
      </c>
      <c r="T149" s="26">
        <v>0</v>
      </c>
      <c r="U149" s="26">
        <v>0</v>
      </c>
      <c r="V149" s="26">
        <v>0</v>
      </c>
      <c r="W149" s="26">
        <v>0</v>
      </c>
      <c r="X149" s="26">
        <v>0</v>
      </c>
      <c r="Y149" s="26">
        <v>0</v>
      </c>
      <c r="Z149" s="26">
        <v>0</v>
      </c>
      <c r="AA149" s="26">
        <v>0</v>
      </c>
      <c r="AB149" s="26">
        <v>0</v>
      </c>
      <c r="AC149" s="26">
        <v>0</v>
      </c>
      <c r="AD149" s="26">
        <v>0</v>
      </c>
      <c r="AE149" s="26">
        <v>0</v>
      </c>
      <c r="AF149" s="26">
        <v>0</v>
      </c>
      <c r="AG149" s="26">
        <v>0</v>
      </c>
      <c r="AH149" s="26">
        <v>0</v>
      </c>
      <c r="AI149" s="26">
        <v>0</v>
      </c>
      <c r="AJ149" s="26">
        <v>0</v>
      </c>
      <c r="AK149" s="26">
        <v>0</v>
      </c>
      <c r="AL149" s="27"/>
    </row>
    <row r="150" spans="1:38" x14ac:dyDescent="0.25">
      <c r="A150" s="169" t="s">
        <v>276</v>
      </c>
      <c r="B150" s="144">
        <f t="shared" si="0"/>
        <v>0</v>
      </c>
      <c r="C150" s="144">
        <v>0</v>
      </c>
      <c r="D150" s="144">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2">
        <v>0</v>
      </c>
      <c r="Y150" s="32">
        <v>0</v>
      </c>
      <c r="Z150" s="32">
        <v>0</v>
      </c>
      <c r="AA150" s="32">
        <v>0</v>
      </c>
      <c r="AB150" s="32">
        <v>0</v>
      </c>
      <c r="AC150" s="32">
        <v>0</v>
      </c>
      <c r="AD150" s="32">
        <v>0</v>
      </c>
      <c r="AE150" s="32">
        <v>0</v>
      </c>
      <c r="AF150" s="32">
        <v>0</v>
      </c>
      <c r="AG150" s="32">
        <v>0</v>
      </c>
      <c r="AH150" s="32">
        <v>0</v>
      </c>
      <c r="AI150" s="32">
        <v>0</v>
      </c>
      <c r="AJ150" s="32">
        <v>0</v>
      </c>
      <c r="AK150" s="32">
        <v>0</v>
      </c>
    </row>
    <row r="151" spans="1:38" x14ac:dyDescent="0.25">
      <c r="A151" s="145" t="s">
        <v>226</v>
      </c>
      <c r="B151" s="146">
        <f t="shared" si="0"/>
        <v>204692.30364</v>
      </c>
      <c r="C151" s="146">
        <v>200993.7862</v>
      </c>
      <c r="D151" s="146">
        <v>202581.23222999999</v>
      </c>
      <c r="E151" s="26">
        <v>197260.79999999999</v>
      </c>
      <c r="F151" s="26">
        <v>197964.02</v>
      </c>
      <c r="G151" s="26">
        <v>194182.35</v>
      </c>
      <c r="H151" s="26">
        <v>192919</v>
      </c>
      <c r="I151" s="26">
        <v>189205</v>
      </c>
      <c r="J151" s="26">
        <v>0</v>
      </c>
      <c r="K151" s="26">
        <v>0</v>
      </c>
      <c r="L151" s="26">
        <v>0</v>
      </c>
      <c r="M151" s="26">
        <v>0</v>
      </c>
      <c r="N151" s="26">
        <v>0</v>
      </c>
      <c r="O151" s="26">
        <v>0</v>
      </c>
      <c r="P151" s="26">
        <v>0</v>
      </c>
      <c r="Q151" s="26">
        <v>0</v>
      </c>
      <c r="R151" s="26">
        <v>0</v>
      </c>
      <c r="S151" s="26">
        <v>0</v>
      </c>
      <c r="T151" s="26">
        <v>0</v>
      </c>
      <c r="U151" s="26">
        <v>0</v>
      </c>
      <c r="V151" s="26">
        <v>0</v>
      </c>
      <c r="W151" s="26">
        <v>0</v>
      </c>
      <c r="X151" s="26">
        <v>0</v>
      </c>
      <c r="Y151" s="26">
        <v>0</v>
      </c>
      <c r="Z151" s="26">
        <v>0</v>
      </c>
      <c r="AA151" s="26">
        <v>0</v>
      </c>
      <c r="AB151" s="26">
        <v>0</v>
      </c>
      <c r="AC151" s="26">
        <v>0</v>
      </c>
      <c r="AD151" s="26">
        <v>0</v>
      </c>
      <c r="AE151" s="26">
        <v>0</v>
      </c>
      <c r="AF151" s="26">
        <v>0</v>
      </c>
      <c r="AG151" s="26">
        <v>0</v>
      </c>
      <c r="AH151" s="26">
        <v>0</v>
      </c>
      <c r="AI151" s="26">
        <v>0</v>
      </c>
      <c r="AJ151" s="26">
        <v>0</v>
      </c>
      <c r="AK151" s="26">
        <v>0</v>
      </c>
      <c r="AL151" s="27"/>
    </row>
    <row r="152" spans="1:38" x14ac:dyDescent="0.25">
      <c r="A152" s="143" t="s">
        <v>227</v>
      </c>
      <c r="B152" s="144">
        <f t="shared" si="0"/>
        <v>88143.660480000006</v>
      </c>
      <c r="C152" s="144">
        <v>86507.245710000003</v>
      </c>
      <c r="D152" s="144">
        <v>87230.494779999994</v>
      </c>
      <c r="E152" s="32">
        <v>84897.85</v>
      </c>
      <c r="F152" s="32">
        <v>85243.6</v>
      </c>
      <c r="G152" s="32">
        <v>83574.3</v>
      </c>
      <c r="H152" s="32">
        <v>83059</v>
      </c>
      <c r="I152" s="32">
        <v>81419</v>
      </c>
      <c r="J152" s="32">
        <v>0</v>
      </c>
      <c r="K152" s="32">
        <v>0</v>
      </c>
      <c r="L152" s="32">
        <v>0</v>
      </c>
      <c r="M152" s="32">
        <v>0</v>
      </c>
      <c r="N152" s="32">
        <v>0</v>
      </c>
      <c r="O152" s="32">
        <v>0</v>
      </c>
      <c r="P152" s="32">
        <v>0</v>
      </c>
      <c r="Q152" s="32">
        <v>0</v>
      </c>
      <c r="R152" s="32">
        <v>0</v>
      </c>
      <c r="S152" s="32">
        <v>0</v>
      </c>
      <c r="T152" s="32">
        <v>0</v>
      </c>
      <c r="U152" s="32">
        <v>0</v>
      </c>
      <c r="V152" s="32">
        <v>0</v>
      </c>
      <c r="W152" s="32">
        <v>0</v>
      </c>
      <c r="X152" s="32">
        <v>0</v>
      </c>
      <c r="Y152" s="32">
        <v>0</v>
      </c>
      <c r="Z152" s="32">
        <v>0</v>
      </c>
      <c r="AA152" s="32">
        <v>0</v>
      </c>
      <c r="AB152" s="32">
        <v>0</v>
      </c>
      <c r="AC152" s="32">
        <v>0</v>
      </c>
      <c r="AD152" s="32">
        <v>0</v>
      </c>
      <c r="AE152" s="32">
        <v>0</v>
      </c>
      <c r="AF152" s="32">
        <v>0</v>
      </c>
      <c r="AG152" s="32">
        <v>0</v>
      </c>
      <c r="AH152" s="32">
        <v>0</v>
      </c>
      <c r="AI152" s="32">
        <v>0</v>
      </c>
      <c r="AJ152" s="32">
        <v>0</v>
      </c>
      <c r="AK152" s="32">
        <v>0</v>
      </c>
    </row>
    <row r="153" spans="1:38" x14ac:dyDescent="0.25">
      <c r="A153" s="170" t="s">
        <v>277</v>
      </c>
      <c r="B153" s="146">
        <f t="shared" si="0"/>
        <v>0</v>
      </c>
      <c r="C153" s="146">
        <v>0</v>
      </c>
      <c r="D153" s="146">
        <v>0</v>
      </c>
      <c r="E153" s="26">
        <v>0</v>
      </c>
      <c r="F153" s="26">
        <v>0</v>
      </c>
      <c r="G153" s="26">
        <v>0</v>
      </c>
      <c r="H153" s="26">
        <v>0</v>
      </c>
      <c r="I153" s="26">
        <v>0</v>
      </c>
      <c r="J153" s="26">
        <v>0</v>
      </c>
      <c r="K153" s="26">
        <v>0</v>
      </c>
      <c r="L153" s="26">
        <v>0</v>
      </c>
      <c r="M153" s="26">
        <v>0</v>
      </c>
      <c r="N153" s="26">
        <v>0</v>
      </c>
      <c r="O153" s="26">
        <v>0</v>
      </c>
      <c r="P153" s="26">
        <v>0</v>
      </c>
      <c r="Q153" s="26">
        <v>0</v>
      </c>
      <c r="R153" s="26">
        <v>0</v>
      </c>
      <c r="S153" s="26">
        <v>0</v>
      </c>
      <c r="T153" s="26">
        <v>0</v>
      </c>
      <c r="U153" s="26">
        <v>0</v>
      </c>
      <c r="V153" s="26">
        <v>0</v>
      </c>
      <c r="W153" s="26">
        <v>0</v>
      </c>
      <c r="X153" s="26">
        <v>0</v>
      </c>
      <c r="Y153" s="26">
        <v>0</v>
      </c>
      <c r="Z153" s="26">
        <v>0</v>
      </c>
      <c r="AA153" s="26">
        <v>0</v>
      </c>
      <c r="AB153" s="26">
        <v>0</v>
      </c>
      <c r="AC153" s="26">
        <v>0</v>
      </c>
      <c r="AD153" s="26">
        <v>0</v>
      </c>
      <c r="AE153" s="26">
        <v>0</v>
      </c>
      <c r="AF153" s="26">
        <v>0</v>
      </c>
      <c r="AG153" s="26">
        <v>0</v>
      </c>
      <c r="AH153" s="26">
        <v>0</v>
      </c>
      <c r="AI153" s="26">
        <v>0</v>
      </c>
      <c r="AJ153" s="26">
        <v>0</v>
      </c>
      <c r="AK153" s="26">
        <v>0</v>
      </c>
      <c r="AL153" s="27"/>
    </row>
    <row r="154" spans="1:38" x14ac:dyDescent="0.25">
      <c r="A154" s="143" t="s">
        <v>244</v>
      </c>
      <c r="B154" s="144">
        <f t="shared" si="0"/>
        <v>95105.905939999997</v>
      </c>
      <c r="C154" s="144">
        <v>93857.997310000006</v>
      </c>
      <c r="D154" s="144">
        <v>95394.960349999994</v>
      </c>
      <c r="E154" s="32">
        <v>93851.16</v>
      </c>
      <c r="F154" s="32">
        <v>95242.71</v>
      </c>
      <c r="G154" s="32">
        <v>93701.41</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2">
        <v>0</v>
      </c>
      <c r="Y154" s="32">
        <v>0</v>
      </c>
      <c r="Z154" s="32">
        <v>0</v>
      </c>
      <c r="AA154" s="32">
        <v>0</v>
      </c>
      <c r="AB154" s="32">
        <v>0</v>
      </c>
      <c r="AC154" s="32">
        <v>0</v>
      </c>
      <c r="AD154" s="32">
        <v>0</v>
      </c>
      <c r="AE154" s="32">
        <v>0</v>
      </c>
      <c r="AF154" s="32">
        <v>0</v>
      </c>
      <c r="AG154" s="32">
        <v>0</v>
      </c>
      <c r="AH154" s="32">
        <v>0</v>
      </c>
      <c r="AI154" s="32">
        <v>0</v>
      </c>
      <c r="AJ154" s="32">
        <v>0</v>
      </c>
      <c r="AK154" s="32">
        <v>0</v>
      </c>
    </row>
    <row r="155" spans="1:38" x14ac:dyDescent="0.25">
      <c r="A155" s="145" t="s">
        <v>245</v>
      </c>
      <c r="B155" s="146">
        <f t="shared" si="0"/>
        <v>555042.84484000003</v>
      </c>
      <c r="C155" s="146">
        <v>547550.24543999997</v>
      </c>
      <c r="D155" s="146">
        <v>556778.76217999996</v>
      </c>
      <c r="E155" s="26">
        <v>547509.18000000005</v>
      </c>
      <c r="F155" s="26">
        <v>555864.4</v>
      </c>
      <c r="G155" s="26">
        <v>546610.26</v>
      </c>
      <c r="H155" s="26">
        <v>0</v>
      </c>
      <c r="I155" s="26">
        <v>0</v>
      </c>
      <c r="J155" s="26">
        <v>0</v>
      </c>
      <c r="K155" s="26">
        <v>0</v>
      </c>
      <c r="L155" s="26">
        <v>0</v>
      </c>
      <c r="M155" s="26">
        <v>0</v>
      </c>
      <c r="N155" s="26">
        <v>0</v>
      </c>
      <c r="O155" s="26">
        <v>0</v>
      </c>
      <c r="P155" s="26">
        <v>0</v>
      </c>
      <c r="Q155" s="26">
        <v>0</v>
      </c>
      <c r="R155" s="26">
        <v>0</v>
      </c>
      <c r="S155" s="26">
        <v>0</v>
      </c>
      <c r="T155" s="26">
        <v>0</v>
      </c>
      <c r="U155" s="26">
        <v>0</v>
      </c>
      <c r="V155" s="26">
        <v>0</v>
      </c>
      <c r="W155" s="26">
        <v>0</v>
      </c>
      <c r="X155" s="26">
        <v>0</v>
      </c>
      <c r="Y155" s="26">
        <v>0</v>
      </c>
      <c r="Z155" s="26">
        <v>0</v>
      </c>
      <c r="AA155" s="26">
        <v>0</v>
      </c>
      <c r="AB155" s="26">
        <v>0</v>
      </c>
      <c r="AC155" s="26">
        <v>0</v>
      </c>
      <c r="AD155" s="26">
        <v>0</v>
      </c>
      <c r="AE155" s="26">
        <v>0</v>
      </c>
      <c r="AF155" s="26">
        <v>0</v>
      </c>
      <c r="AG155" s="26">
        <v>0</v>
      </c>
      <c r="AH155" s="26">
        <v>0</v>
      </c>
      <c r="AI155" s="26">
        <v>0</v>
      </c>
      <c r="AJ155" s="26">
        <v>0</v>
      </c>
      <c r="AK155" s="26">
        <v>0</v>
      </c>
      <c r="AL155" s="27"/>
    </row>
    <row r="156" spans="1:38" x14ac:dyDescent="0.25">
      <c r="A156" s="143" t="s">
        <v>246</v>
      </c>
      <c r="B156" s="144">
        <f t="shared" si="0"/>
        <v>72311.564849999995</v>
      </c>
      <c r="C156" s="144">
        <v>70760.475090000007</v>
      </c>
      <c r="D156" s="144">
        <v>71655.028550000003</v>
      </c>
      <c r="E156" s="32">
        <v>69541.990000000005</v>
      </c>
      <c r="F156" s="32">
        <v>69892.52</v>
      </c>
      <c r="G156" s="32">
        <v>68326.289999999994</v>
      </c>
      <c r="H156" s="32">
        <v>0</v>
      </c>
      <c r="I156" s="32">
        <v>0</v>
      </c>
      <c r="J156" s="32">
        <v>0</v>
      </c>
      <c r="K156" s="32">
        <v>0</v>
      </c>
      <c r="L156" s="32">
        <v>0</v>
      </c>
      <c r="M156" s="32">
        <v>0</v>
      </c>
      <c r="N156" s="32">
        <v>0</v>
      </c>
      <c r="O156" s="32">
        <v>0</v>
      </c>
      <c r="P156" s="32">
        <v>0</v>
      </c>
      <c r="Q156" s="32">
        <v>0</v>
      </c>
      <c r="R156" s="32">
        <v>0</v>
      </c>
      <c r="S156" s="32">
        <v>0</v>
      </c>
      <c r="T156" s="32">
        <v>0</v>
      </c>
      <c r="U156" s="32">
        <v>0</v>
      </c>
      <c r="V156" s="32">
        <v>0</v>
      </c>
      <c r="W156" s="32">
        <v>0</v>
      </c>
      <c r="X156" s="32">
        <v>0</v>
      </c>
      <c r="Y156" s="32">
        <v>0</v>
      </c>
      <c r="Z156" s="32">
        <v>0</v>
      </c>
      <c r="AA156" s="32">
        <v>0</v>
      </c>
      <c r="AB156" s="32">
        <v>0</v>
      </c>
      <c r="AC156" s="32">
        <v>0</v>
      </c>
      <c r="AD156" s="32">
        <v>0</v>
      </c>
      <c r="AE156" s="32">
        <v>0</v>
      </c>
      <c r="AF156" s="32">
        <v>0</v>
      </c>
      <c r="AG156" s="32">
        <v>0</v>
      </c>
      <c r="AH156" s="32">
        <v>0</v>
      </c>
      <c r="AI156" s="32">
        <v>0</v>
      </c>
      <c r="AJ156" s="32">
        <v>0</v>
      </c>
      <c r="AK156" s="32">
        <v>0</v>
      </c>
    </row>
    <row r="157" spans="1:38" x14ac:dyDescent="0.25">
      <c r="A157" s="170" t="s">
        <v>278</v>
      </c>
      <c r="B157" s="146">
        <f t="shared" si="0"/>
        <v>0</v>
      </c>
      <c r="C157" s="146"/>
      <c r="D157" s="146">
        <v>0</v>
      </c>
      <c r="E157" s="26">
        <v>0</v>
      </c>
      <c r="F157" s="26">
        <v>0</v>
      </c>
      <c r="G157" s="26">
        <v>0</v>
      </c>
      <c r="H157" s="26">
        <v>0</v>
      </c>
      <c r="I157" s="26">
        <v>0</v>
      </c>
      <c r="J157" s="26">
        <v>0</v>
      </c>
      <c r="K157" s="26">
        <v>0</v>
      </c>
      <c r="L157" s="26">
        <v>0</v>
      </c>
      <c r="M157" s="26">
        <v>0</v>
      </c>
      <c r="N157" s="26">
        <v>0</v>
      </c>
      <c r="O157" s="26">
        <v>0</v>
      </c>
      <c r="P157" s="26">
        <v>0</v>
      </c>
      <c r="Q157" s="26">
        <v>0</v>
      </c>
      <c r="R157" s="26">
        <v>0</v>
      </c>
      <c r="S157" s="26">
        <v>0</v>
      </c>
      <c r="T157" s="26">
        <v>0</v>
      </c>
      <c r="U157" s="26">
        <v>0</v>
      </c>
      <c r="V157" s="26">
        <v>0</v>
      </c>
      <c r="W157" s="26">
        <v>0</v>
      </c>
      <c r="X157" s="26">
        <v>0</v>
      </c>
      <c r="Y157" s="26">
        <v>0</v>
      </c>
      <c r="Z157" s="26">
        <v>0</v>
      </c>
      <c r="AA157" s="26">
        <v>0</v>
      </c>
      <c r="AB157" s="26">
        <v>0</v>
      </c>
      <c r="AC157" s="26">
        <v>0</v>
      </c>
      <c r="AD157" s="26">
        <v>0</v>
      </c>
      <c r="AE157" s="26">
        <v>0</v>
      </c>
      <c r="AF157" s="26">
        <v>0</v>
      </c>
      <c r="AG157" s="26">
        <v>0</v>
      </c>
      <c r="AH157" s="26">
        <v>0</v>
      </c>
      <c r="AI157" s="26">
        <v>0</v>
      </c>
      <c r="AJ157" s="26">
        <v>0</v>
      </c>
      <c r="AK157" s="26">
        <v>0</v>
      </c>
    </row>
    <row r="158" spans="1:38" x14ac:dyDescent="0.25">
      <c r="A158" s="143" t="s">
        <v>244</v>
      </c>
      <c r="B158" s="144">
        <f t="shared" si="0"/>
        <v>56602.571900000003</v>
      </c>
      <c r="C158" s="144">
        <v>56628.691930000001</v>
      </c>
      <c r="D158" s="144">
        <v>56500</v>
      </c>
      <c r="E158" s="32">
        <v>0</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row>
    <row r="159" spans="1:38" x14ac:dyDescent="0.25">
      <c r="A159" s="145" t="s">
        <v>245</v>
      </c>
      <c r="B159" s="146">
        <f t="shared" si="0"/>
        <v>143993.36451000001</v>
      </c>
      <c r="C159" s="146">
        <v>144570.84547999999</v>
      </c>
      <c r="D159" s="146">
        <v>142626.74135</v>
      </c>
      <c r="E159" s="26">
        <v>0</v>
      </c>
      <c r="F159" s="26">
        <v>0</v>
      </c>
      <c r="G159" s="26">
        <v>0</v>
      </c>
      <c r="H159" s="26">
        <v>0</v>
      </c>
      <c r="I159" s="26">
        <v>0</v>
      </c>
      <c r="J159" s="26">
        <v>0</v>
      </c>
      <c r="K159" s="26">
        <v>0</v>
      </c>
      <c r="L159" s="26">
        <v>0</v>
      </c>
      <c r="M159" s="26">
        <v>0</v>
      </c>
      <c r="N159" s="26">
        <v>0</v>
      </c>
      <c r="O159" s="26">
        <v>0</v>
      </c>
      <c r="P159" s="26">
        <v>0</v>
      </c>
      <c r="Q159" s="26">
        <v>0</v>
      </c>
      <c r="R159" s="26">
        <v>0</v>
      </c>
      <c r="S159" s="26">
        <v>0</v>
      </c>
      <c r="T159" s="26">
        <v>0</v>
      </c>
      <c r="U159" s="26">
        <v>0</v>
      </c>
      <c r="V159" s="26">
        <v>0</v>
      </c>
      <c r="W159" s="26">
        <v>0</v>
      </c>
      <c r="X159" s="26">
        <v>0</v>
      </c>
      <c r="Y159" s="26">
        <v>0</v>
      </c>
      <c r="Z159" s="26">
        <v>0</v>
      </c>
      <c r="AA159" s="26">
        <v>0</v>
      </c>
      <c r="AB159" s="26">
        <v>0</v>
      </c>
      <c r="AC159" s="26">
        <v>0</v>
      </c>
      <c r="AD159" s="26">
        <v>0</v>
      </c>
      <c r="AE159" s="26">
        <v>0</v>
      </c>
      <c r="AF159" s="26">
        <v>0</v>
      </c>
      <c r="AG159" s="26">
        <v>0</v>
      </c>
      <c r="AH159" s="26">
        <v>0</v>
      </c>
      <c r="AI159" s="26">
        <v>0</v>
      </c>
      <c r="AJ159" s="26">
        <v>0</v>
      </c>
      <c r="AK159" s="26">
        <v>0</v>
      </c>
    </row>
    <row r="160" spans="1:38" x14ac:dyDescent="0.25">
      <c r="A160" s="170" t="s">
        <v>248</v>
      </c>
      <c r="B160" s="146">
        <f t="shared" si="0"/>
        <v>0</v>
      </c>
      <c r="C160" s="146">
        <v>0</v>
      </c>
      <c r="D160" s="146">
        <v>0</v>
      </c>
      <c r="E160" s="26">
        <v>0</v>
      </c>
      <c r="F160" s="26">
        <v>0</v>
      </c>
      <c r="G160" s="26">
        <v>4412.6099999999997</v>
      </c>
      <c r="H160" s="26">
        <v>4653</v>
      </c>
      <c r="I160" s="26">
        <v>4928</v>
      </c>
      <c r="J160" s="26">
        <v>4718</v>
      </c>
      <c r="K160" s="26">
        <v>2981</v>
      </c>
      <c r="L160" s="26">
        <v>2482</v>
      </c>
      <c r="M160" s="26">
        <v>2237</v>
      </c>
      <c r="N160" s="26">
        <v>1116</v>
      </c>
      <c r="O160" s="26">
        <v>0</v>
      </c>
      <c r="P160" s="26">
        <v>0</v>
      </c>
      <c r="Q160" s="26">
        <v>0</v>
      </c>
      <c r="R160" s="26">
        <v>0</v>
      </c>
      <c r="S160" s="26">
        <v>0</v>
      </c>
      <c r="T160" s="26">
        <v>0</v>
      </c>
      <c r="U160" s="26">
        <v>0</v>
      </c>
      <c r="V160" s="26">
        <v>0</v>
      </c>
      <c r="W160" s="26">
        <v>0</v>
      </c>
      <c r="X160" s="26">
        <v>0</v>
      </c>
      <c r="Y160" s="26">
        <v>0</v>
      </c>
      <c r="Z160" s="26">
        <v>0</v>
      </c>
      <c r="AA160" s="26">
        <v>0</v>
      </c>
      <c r="AB160" s="26">
        <v>0</v>
      </c>
      <c r="AC160" s="26">
        <v>0</v>
      </c>
      <c r="AD160" s="26">
        <v>0</v>
      </c>
      <c r="AE160" s="26">
        <v>0</v>
      </c>
      <c r="AF160" s="26">
        <v>0</v>
      </c>
      <c r="AG160" s="26">
        <v>0</v>
      </c>
      <c r="AH160" s="26">
        <v>0</v>
      </c>
      <c r="AI160" s="26">
        <v>0</v>
      </c>
      <c r="AJ160" s="26">
        <v>0</v>
      </c>
      <c r="AK160" s="26">
        <v>0</v>
      </c>
      <c r="AL160" s="27"/>
    </row>
    <row r="161" spans="1:38" x14ac:dyDescent="0.25">
      <c r="A161" s="169" t="s">
        <v>262</v>
      </c>
      <c r="B161" s="144">
        <f t="shared" si="0"/>
        <v>0</v>
      </c>
      <c r="C161" s="144">
        <v>0</v>
      </c>
      <c r="D161" s="144">
        <v>0</v>
      </c>
      <c r="E161" s="32">
        <v>0</v>
      </c>
      <c r="F161" s="32">
        <v>0</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32">
        <v>0</v>
      </c>
      <c r="X161" s="32">
        <v>0</v>
      </c>
      <c r="Y161" s="32">
        <v>0</v>
      </c>
      <c r="Z161" s="32">
        <v>0</v>
      </c>
      <c r="AA161" s="32">
        <v>0</v>
      </c>
      <c r="AB161" s="32">
        <v>0</v>
      </c>
      <c r="AC161" s="32">
        <v>0</v>
      </c>
      <c r="AD161" s="32">
        <v>0</v>
      </c>
      <c r="AE161" s="32">
        <v>0</v>
      </c>
      <c r="AF161" s="32">
        <v>0</v>
      </c>
      <c r="AG161" s="32">
        <v>0</v>
      </c>
      <c r="AH161" s="32">
        <v>0</v>
      </c>
      <c r="AI161" s="32">
        <v>0</v>
      </c>
      <c r="AJ161" s="32">
        <v>0</v>
      </c>
      <c r="AK161" s="32">
        <v>0</v>
      </c>
    </row>
    <row r="162" spans="1:38" x14ac:dyDescent="0.25">
      <c r="A162" s="170" t="s">
        <v>250</v>
      </c>
      <c r="B162" s="146">
        <f t="shared" si="0"/>
        <v>0</v>
      </c>
      <c r="C162" s="146">
        <v>0</v>
      </c>
      <c r="D162" s="146">
        <v>0</v>
      </c>
      <c r="E162" s="26">
        <v>0</v>
      </c>
      <c r="F162" s="26">
        <v>0</v>
      </c>
      <c r="G162" s="26">
        <v>0</v>
      </c>
      <c r="H162" s="26">
        <v>0</v>
      </c>
      <c r="I162" s="26">
        <v>0</v>
      </c>
      <c r="J162" s="26">
        <v>0</v>
      </c>
      <c r="K162" s="26">
        <v>0</v>
      </c>
      <c r="L162" s="26">
        <v>0</v>
      </c>
      <c r="M162" s="26">
        <v>0</v>
      </c>
      <c r="N162" s="26">
        <v>0</v>
      </c>
      <c r="O162" s="26">
        <v>0</v>
      </c>
      <c r="P162" s="26">
        <v>0</v>
      </c>
      <c r="Q162" s="26">
        <v>0</v>
      </c>
      <c r="R162" s="26">
        <v>0</v>
      </c>
      <c r="S162" s="26">
        <v>0</v>
      </c>
      <c r="T162" s="26">
        <v>0</v>
      </c>
      <c r="U162" s="26">
        <v>0</v>
      </c>
      <c r="V162" s="26">
        <v>0</v>
      </c>
      <c r="W162" s="26">
        <v>0</v>
      </c>
      <c r="X162" s="26">
        <v>0</v>
      </c>
      <c r="Y162" s="26">
        <v>0</v>
      </c>
      <c r="Z162" s="26">
        <v>0</v>
      </c>
      <c r="AA162" s="26">
        <v>0</v>
      </c>
      <c r="AB162" s="26">
        <v>0</v>
      </c>
      <c r="AC162" s="26">
        <v>0</v>
      </c>
      <c r="AD162" s="26">
        <v>0</v>
      </c>
      <c r="AE162" s="26">
        <v>0</v>
      </c>
      <c r="AF162" s="26">
        <v>6817</v>
      </c>
      <c r="AG162" s="26">
        <v>13094</v>
      </c>
      <c r="AH162" s="26">
        <v>19228</v>
      </c>
      <c r="AI162" s="26">
        <v>25020</v>
      </c>
      <c r="AJ162" s="26">
        <v>30504</v>
      </c>
      <c r="AK162" s="26">
        <v>35805</v>
      </c>
      <c r="AL162" s="27"/>
    </row>
    <row r="163" spans="1:38" x14ac:dyDescent="0.25">
      <c r="A163" s="169" t="s">
        <v>251</v>
      </c>
      <c r="B163" s="144">
        <f t="shared" si="0"/>
        <v>30001.46515</v>
      </c>
      <c r="C163" s="144">
        <v>36055.266239999997</v>
      </c>
      <c r="D163" s="144">
        <v>42056.30227</v>
      </c>
      <c r="E163" s="32">
        <v>47300.31</v>
      </c>
      <c r="F163" s="32">
        <v>52713.07</v>
      </c>
      <c r="G163" s="32">
        <v>58149.13</v>
      </c>
      <c r="H163" s="32">
        <v>62666</v>
      </c>
      <c r="I163" s="32">
        <v>67706</v>
      </c>
      <c r="J163" s="32">
        <v>72599</v>
      </c>
      <c r="K163" s="32">
        <v>77512</v>
      </c>
      <c r="L163" s="32">
        <v>82766</v>
      </c>
      <c r="M163" s="32">
        <v>87271</v>
      </c>
      <c r="N163" s="32">
        <v>91593</v>
      </c>
      <c r="O163" s="32">
        <v>96214</v>
      </c>
      <c r="P163" s="32">
        <v>99515</v>
      </c>
      <c r="Q163" s="32">
        <v>102155</v>
      </c>
      <c r="R163" s="32">
        <v>103213</v>
      </c>
      <c r="S163" s="32">
        <v>105296</v>
      </c>
      <c r="T163" s="32">
        <v>107633</v>
      </c>
      <c r="U163" s="32">
        <v>108216</v>
      </c>
      <c r="V163" s="32">
        <v>108763</v>
      </c>
      <c r="W163" s="32">
        <v>111093</v>
      </c>
      <c r="X163" s="32">
        <v>114036</v>
      </c>
      <c r="Y163" s="32">
        <v>115118</v>
      </c>
      <c r="Z163" s="32">
        <v>116159</v>
      </c>
      <c r="AA163" s="32">
        <v>118188</v>
      </c>
      <c r="AB163" s="32">
        <v>121094</v>
      </c>
      <c r="AC163" s="32">
        <v>122809</v>
      </c>
      <c r="AD163" s="32">
        <v>122941</v>
      </c>
      <c r="AE163" s="32">
        <v>123730</v>
      </c>
      <c r="AF163" s="32">
        <v>125281</v>
      </c>
      <c r="AG163" s="32">
        <v>126537</v>
      </c>
      <c r="AH163" s="32">
        <v>127566</v>
      </c>
      <c r="AI163" s="32">
        <v>132203</v>
      </c>
      <c r="AJ163" s="32">
        <v>134118</v>
      </c>
      <c r="AK163" s="32">
        <v>133858</v>
      </c>
    </row>
    <row r="164" spans="1:38" x14ac:dyDescent="0.25">
      <c r="A164" s="170"/>
      <c r="B164" s="170"/>
      <c r="C164" s="146"/>
      <c r="D164" s="14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7"/>
    </row>
    <row r="165" spans="1:38" x14ac:dyDescent="0.25">
      <c r="A165" s="163" t="s">
        <v>279</v>
      </c>
      <c r="B165" s="163">
        <f>SUM(B120:B163)</f>
        <v>3043865.1902600005</v>
      </c>
      <c r="C165" s="163">
        <f>SUM(C120:C163)</f>
        <v>3075071.6530799996</v>
      </c>
      <c r="D165" s="163">
        <v>3200121.04256</v>
      </c>
      <c r="E165" s="102">
        <v>3140463.3</v>
      </c>
      <c r="F165" s="102">
        <v>3257359.44</v>
      </c>
      <c r="G165" s="102">
        <v>3171131.26</v>
      </c>
      <c r="H165" s="102">
        <v>3290456</v>
      </c>
      <c r="I165" s="102">
        <v>3346902</v>
      </c>
      <c r="J165" s="102">
        <v>2889417</v>
      </c>
      <c r="K165" s="102">
        <v>2941071</v>
      </c>
      <c r="L165" s="102">
        <v>3053352</v>
      </c>
      <c r="M165" s="102">
        <v>3114919</v>
      </c>
      <c r="N165" s="102">
        <v>3214725</v>
      </c>
      <c r="O165" s="102">
        <v>3228484</v>
      </c>
      <c r="P165" s="102">
        <v>3190220</v>
      </c>
      <c r="Q165" s="102">
        <v>3221731</v>
      </c>
      <c r="R165" s="102">
        <v>3283561</v>
      </c>
      <c r="S165" s="102">
        <v>3403662</v>
      </c>
      <c r="T165" s="102">
        <v>3163012</v>
      </c>
      <c r="U165" s="102">
        <v>3193397</v>
      </c>
      <c r="V165" s="102">
        <v>3256671</v>
      </c>
      <c r="W165" s="102">
        <v>3069808</v>
      </c>
      <c r="X165" s="102">
        <v>3154480</v>
      </c>
      <c r="Y165" s="102">
        <v>3035311</v>
      </c>
      <c r="Z165" s="102">
        <v>3145092</v>
      </c>
      <c r="AA165" s="102">
        <v>3030016</v>
      </c>
      <c r="AB165" s="102">
        <v>3097112</v>
      </c>
      <c r="AC165" s="102">
        <v>3069264</v>
      </c>
      <c r="AD165" s="102">
        <v>3119930</v>
      </c>
      <c r="AE165" s="102">
        <v>3066760</v>
      </c>
      <c r="AF165" s="102">
        <v>3107795</v>
      </c>
      <c r="AG165" s="102">
        <v>3290895</v>
      </c>
      <c r="AH165" s="102">
        <v>2897148</v>
      </c>
      <c r="AI165" s="102">
        <v>2536175</v>
      </c>
      <c r="AJ165" s="102">
        <v>2369404</v>
      </c>
      <c r="AK165" s="102">
        <v>2268171</v>
      </c>
      <c r="AL165" s="103"/>
    </row>
    <row r="166" spans="1:38" x14ac:dyDescent="0.25">
      <c r="A166" s="173"/>
      <c r="B166" s="173"/>
      <c r="C166" s="154"/>
      <c r="D166" s="154"/>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row>
    <row r="167" spans="1:38" x14ac:dyDescent="0.25">
      <c r="A167" s="163" t="s">
        <v>280</v>
      </c>
      <c r="B167" s="163">
        <f>SUM(B169:B170)</f>
        <v>303688.82725999999</v>
      </c>
      <c r="C167" s="163">
        <f>SUM(C169:C170)</f>
        <v>335207.61069</v>
      </c>
      <c r="D167" s="163">
        <v>315195.53473999997</v>
      </c>
      <c r="E167" s="102">
        <v>344548.86</v>
      </c>
      <c r="F167" s="102">
        <v>344735.43</v>
      </c>
      <c r="G167" s="102">
        <v>389278.1</v>
      </c>
      <c r="H167" s="102">
        <v>373039</v>
      </c>
      <c r="I167" s="102">
        <v>328817</v>
      </c>
      <c r="J167" s="102">
        <v>319282</v>
      </c>
      <c r="K167" s="102">
        <v>321131</v>
      </c>
      <c r="L167" s="102">
        <v>314157</v>
      </c>
      <c r="M167" s="102">
        <v>307035</v>
      </c>
      <c r="N167" s="102">
        <v>307302</v>
      </c>
      <c r="O167" s="102">
        <v>342678</v>
      </c>
      <c r="P167" s="102">
        <v>328790</v>
      </c>
      <c r="Q167" s="102">
        <v>389519</v>
      </c>
      <c r="R167" s="102">
        <v>409567</v>
      </c>
      <c r="S167" s="102">
        <v>440853</v>
      </c>
      <c r="T167" s="102">
        <v>334993</v>
      </c>
      <c r="U167" s="102">
        <v>346235</v>
      </c>
      <c r="V167" s="102">
        <v>286919</v>
      </c>
      <c r="W167" s="102">
        <v>202151</v>
      </c>
      <c r="X167" s="102">
        <v>180184</v>
      </c>
      <c r="Y167" s="102">
        <v>171774</v>
      </c>
      <c r="Z167" s="102">
        <v>127332</v>
      </c>
      <c r="AA167" s="102">
        <v>113111</v>
      </c>
      <c r="AB167" s="102">
        <v>94367</v>
      </c>
      <c r="AC167" s="102">
        <v>80597</v>
      </c>
      <c r="AD167" s="102">
        <v>62388</v>
      </c>
      <c r="AE167" s="102">
        <v>60888</v>
      </c>
      <c r="AF167" s="102">
        <v>57476</v>
      </c>
      <c r="AG167" s="102">
        <v>54429</v>
      </c>
      <c r="AH167" s="102">
        <v>55750</v>
      </c>
      <c r="AI167" s="102">
        <v>58193</v>
      </c>
      <c r="AJ167" s="102">
        <v>48945</v>
      </c>
      <c r="AK167" s="102">
        <v>53496</v>
      </c>
      <c r="AL167" s="103"/>
    </row>
    <row r="168" spans="1:38" x14ac:dyDescent="0.25">
      <c r="A168" s="175"/>
      <c r="B168" s="175"/>
      <c r="C168" s="175"/>
      <c r="D168" s="175"/>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27"/>
    </row>
    <row r="169" spans="1:38" x14ac:dyDescent="0.25">
      <c r="A169" s="169" t="s">
        <v>281</v>
      </c>
      <c r="B169" s="144">
        <v>102189.79568</v>
      </c>
      <c r="C169" s="144">
        <v>106745.30673</v>
      </c>
      <c r="D169" s="144">
        <v>97105.244949999993</v>
      </c>
      <c r="E169" s="32">
        <v>100006.32</v>
      </c>
      <c r="F169" s="32">
        <v>97948.59</v>
      </c>
      <c r="G169" s="32">
        <v>103165.71</v>
      </c>
      <c r="H169" s="32">
        <v>97651</v>
      </c>
      <c r="I169" s="32">
        <v>85122</v>
      </c>
      <c r="J169" s="32">
        <v>83768</v>
      </c>
      <c r="K169" s="32">
        <v>81218</v>
      </c>
      <c r="L169" s="32">
        <v>83609</v>
      </c>
      <c r="M169" s="32">
        <v>80157</v>
      </c>
      <c r="N169" s="32">
        <v>82490</v>
      </c>
      <c r="O169" s="32">
        <v>82796</v>
      </c>
      <c r="P169" s="32">
        <v>81615</v>
      </c>
      <c r="Q169" s="32">
        <v>91574</v>
      </c>
      <c r="R169" s="32">
        <v>98787</v>
      </c>
      <c r="S169" s="32">
        <v>101753</v>
      </c>
      <c r="T169" s="32">
        <v>78255</v>
      </c>
      <c r="U169" s="32">
        <v>82464</v>
      </c>
      <c r="V169" s="32">
        <v>67194</v>
      </c>
      <c r="W169" s="32">
        <v>62690</v>
      </c>
      <c r="X169" s="32">
        <v>55642</v>
      </c>
      <c r="Y169" s="32">
        <v>59605</v>
      </c>
      <c r="Z169" s="32">
        <v>61658</v>
      </c>
      <c r="AA169" s="32">
        <v>60170</v>
      </c>
      <c r="AB169" s="32">
        <v>59346</v>
      </c>
      <c r="AC169" s="32">
        <v>55545</v>
      </c>
      <c r="AD169" s="32">
        <v>56163</v>
      </c>
      <c r="AE169" s="32">
        <v>57697</v>
      </c>
      <c r="AF169" s="32">
        <v>57476</v>
      </c>
      <c r="AG169" s="32">
        <v>54429</v>
      </c>
      <c r="AH169" s="32">
        <v>55750</v>
      </c>
      <c r="AI169" s="32">
        <v>58193</v>
      </c>
      <c r="AJ169" s="32">
        <v>48945</v>
      </c>
      <c r="AK169" s="32">
        <v>53496</v>
      </c>
    </row>
    <row r="170" spans="1:38" x14ac:dyDescent="0.25">
      <c r="A170" s="170" t="s">
        <v>255</v>
      </c>
      <c r="B170" s="146">
        <v>201499.03158000001</v>
      </c>
      <c r="C170" s="146">
        <v>228462.30395999999</v>
      </c>
      <c r="D170" s="146">
        <v>218090.28979000001</v>
      </c>
      <c r="E170" s="26">
        <v>244542.54</v>
      </c>
      <c r="F170" s="26">
        <v>246786.83</v>
      </c>
      <c r="G170" s="26">
        <v>286112.39</v>
      </c>
      <c r="H170" s="26">
        <v>275388</v>
      </c>
      <c r="I170" s="26">
        <v>243695</v>
      </c>
      <c r="J170" s="26">
        <v>235514</v>
      </c>
      <c r="K170" s="26">
        <v>239913</v>
      </c>
      <c r="L170" s="26">
        <v>230548</v>
      </c>
      <c r="M170" s="26">
        <v>226878</v>
      </c>
      <c r="N170" s="26">
        <v>224812</v>
      </c>
      <c r="O170" s="26">
        <v>259882</v>
      </c>
      <c r="P170" s="26">
        <v>247175</v>
      </c>
      <c r="Q170" s="26">
        <v>297945</v>
      </c>
      <c r="R170" s="26">
        <v>310780</v>
      </c>
      <c r="S170" s="26">
        <v>339100</v>
      </c>
      <c r="T170" s="26">
        <v>256738</v>
      </c>
      <c r="U170" s="26">
        <v>263771</v>
      </c>
      <c r="V170" s="26">
        <v>219725</v>
      </c>
      <c r="W170" s="26">
        <v>139461</v>
      </c>
      <c r="X170" s="26">
        <v>124542</v>
      </c>
      <c r="Y170" s="26">
        <v>112169</v>
      </c>
      <c r="Z170" s="26">
        <v>65674</v>
      </c>
      <c r="AA170" s="26">
        <v>52941</v>
      </c>
      <c r="AB170" s="26">
        <v>35021</v>
      </c>
      <c r="AC170" s="26">
        <v>25052</v>
      </c>
      <c r="AD170" s="26">
        <v>6225</v>
      </c>
      <c r="AE170" s="26">
        <v>3191</v>
      </c>
      <c r="AF170" s="26">
        <v>0</v>
      </c>
      <c r="AG170" s="26">
        <v>0</v>
      </c>
      <c r="AH170" s="26">
        <v>0</v>
      </c>
      <c r="AI170" s="26">
        <v>0</v>
      </c>
      <c r="AJ170" s="26">
        <v>0</v>
      </c>
      <c r="AK170" s="26">
        <v>0</v>
      </c>
      <c r="AL170" s="27"/>
    </row>
    <row r="171" spans="1:38" x14ac:dyDescent="0.25">
      <c r="A171" s="170"/>
      <c r="B171" s="170"/>
      <c r="C171" s="146"/>
      <c r="D171" s="14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7"/>
    </row>
    <row r="172" spans="1:38" s="160" customFormat="1" ht="17.25" x14ac:dyDescent="0.3">
      <c r="A172" s="159" t="s">
        <v>282</v>
      </c>
      <c r="B172" s="159">
        <f>B165+B167</f>
        <v>3347554.0175200007</v>
      </c>
      <c r="C172" s="159">
        <f>C165+C167</f>
        <v>3410279.2637699996</v>
      </c>
      <c r="D172" s="159">
        <v>3515316.5773</v>
      </c>
      <c r="E172" s="159">
        <v>3485012.16</v>
      </c>
      <c r="F172" s="159">
        <v>3602094.87</v>
      </c>
      <c r="G172" s="159">
        <v>3560409.36</v>
      </c>
      <c r="H172" s="159">
        <v>3663495</v>
      </c>
      <c r="I172" s="159">
        <v>3675719</v>
      </c>
      <c r="J172" s="159">
        <v>3208699</v>
      </c>
      <c r="K172" s="159">
        <v>3262202</v>
      </c>
      <c r="L172" s="159">
        <v>3367509</v>
      </c>
      <c r="M172" s="159">
        <v>3421954</v>
      </c>
      <c r="N172" s="159">
        <v>3522027</v>
      </c>
      <c r="O172" s="159">
        <v>3571162</v>
      </c>
      <c r="P172" s="159">
        <v>3519010</v>
      </c>
      <c r="Q172" s="159">
        <v>3611250</v>
      </c>
      <c r="R172" s="159">
        <v>3693128</v>
      </c>
      <c r="S172" s="159">
        <v>3844515</v>
      </c>
      <c r="T172" s="159">
        <v>3498005</v>
      </c>
      <c r="U172" s="159">
        <v>3539632</v>
      </c>
      <c r="V172" s="159">
        <v>3543590</v>
      </c>
      <c r="W172" s="159">
        <v>3271959</v>
      </c>
      <c r="X172" s="159">
        <v>3334664</v>
      </c>
      <c r="Y172" s="159">
        <v>3207085</v>
      </c>
      <c r="Z172" s="159">
        <v>3272424</v>
      </c>
      <c r="AA172" s="159">
        <v>3143127</v>
      </c>
      <c r="AB172" s="159">
        <v>3191479</v>
      </c>
      <c r="AC172" s="159">
        <v>3149861</v>
      </c>
      <c r="AD172" s="159">
        <v>3182318</v>
      </c>
      <c r="AE172" s="159">
        <v>3127648</v>
      </c>
      <c r="AF172" s="159">
        <v>3165271</v>
      </c>
      <c r="AG172" s="159">
        <v>3345324</v>
      </c>
      <c r="AH172" s="159">
        <v>2952898</v>
      </c>
      <c r="AI172" s="159">
        <v>2594368</v>
      </c>
      <c r="AJ172" s="159">
        <v>2418349</v>
      </c>
      <c r="AK172" s="159">
        <v>2321667</v>
      </c>
      <c r="AL172" s="136"/>
    </row>
    <row r="173" spans="1:38" x14ac:dyDescent="0.25">
      <c r="A173" s="104"/>
      <c r="B173" s="104"/>
      <c r="C173" s="104"/>
    </row>
    <row r="174" spans="1:38" ht="15" customHeight="1" x14ac:dyDescent="0.25">
      <c r="A174" s="178" t="s">
        <v>283</v>
      </c>
      <c r="B174" s="179"/>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1"/>
    </row>
    <row r="175" spans="1:38" ht="15" customHeight="1" x14ac:dyDescent="0.25">
      <c r="A175" s="182" t="s">
        <v>284</v>
      </c>
      <c r="B175" s="183"/>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5"/>
    </row>
    <row r="176" spans="1:38" ht="15" customHeight="1" x14ac:dyDescent="0.25">
      <c r="A176" s="182" t="s">
        <v>285</v>
      </c>
      <c r="B176" s="183"/>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5"/>
    </row>
    <row r="177" spans="1:27" ht="15" customHeight="1" x14ac:dyDescent="0.25">
      <c r="A177" s="182" t="s">
        <v>286</v>
      </c>
      <c r="B177" s="183"/>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5"/>
    </row>
    <row r="178" spans="1:27" ht="15" customHeight="1" x14ac:dyDescent="0.25">
      <c r="A178" s="186" t="s">
        <v>287</v>
      </c>
      <c r="B178" s="187"/>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9"/>
    </row>
    <row r="179" spans="1:27" x14ac:dyDescent="0.25"/>
    <row r="180" spans="1:27" x14ac:dyDescent="0.25"/>
    <row r="181" spans="1:27" x14ac:dyDescent="0.25"/>
  </sheetData>
  <mergeCells count="1">
    <mergeCell ref="E1:V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2"/>
  <sheetViews>
    <sheetView showGridLines="0" zoomScale="80" zoomScaleNormal="80" workbookViewId="0"/>
  </sheetViews>
  <sheetFormatPr defaultRowHeight="15" zeroHeight="1" x14ac:dyDescent="0.25"/>
  <cols>
    <col min="1" max="1" width="50.140625" style="137" customWidth="1"/>
    <col min="2" max="2" width="11" style="137" customWidth="1"/>
    <col min="3" max="3" width="9.28515625" style="137" customWidth="1"/>
    <col min="4" max="4" width="10.28515625" style="137" customWidth="1"/>
    <col min="5" max="5" width="9.85546875" style="137" customWidth="1"/>
    <col min="6" max="34" width="9.28515625" style="137" customWidth="1"/>
    <col min="35" max="35" width="9.140625" style="137" customWidth="1"/>
    <col min="36" max="36" width="9.28515625" style="137" customWidth="1"/>
    <col min="37" max="39" width="9.140625" style="137" customWidth="1"/>
    <col min="40" max="1025" width="9.140625" style="137" hidden="1" customWidth="1"/>
  </cols>
  <sheetData>
    <row r="1" spans="1:39" ht="108" customHeight="1" x14ac:dyDescent="0.25">
      <c r="E1" s="2" t="s">
        <v>288</v>
      </c>
      <c r="F1" s="2"/>
      <c r="G1" s="2"/>
      <c r="H1" s="2"/>
      <c r="I1" s="2"/>
      <c r="J1" s="2"/>
      <c r="K1" s="2"/>
      <c r="L1" s="2"/>
      <c r="M1" s="2"/>
      <c r="N1" s="2"/>
      <c r="O1" s="2"/>
      <c r="P1" s="2"/>
      <c r="Q1" s="2"/>
      <c r="R1" s="2"/>
      <c r="S1" s="2"/>
      <c r="T1" s="2"/>
      <c r="U1" s="2"/>
      <c r="AL1" s="7"/>
      <c r="AM1" s="7"/>
    </row>
    <row r="2" spans="1:39" s="191" customFormat="1" ht="15.75" x14ac:dyDescent="0.25">
      <c r="A2" s="109"/>
      <c r="B2" s="110" t="s">
        <v>3</v>
      </c>
      <c r="C2" s="110" t="s">
        <v>4</v>
      </c>
      <c r="D2" s="110" t="s">
        <v>5</v>
      </c>
      <c r="E2" s="110" t="s">
        <v>6</v>
      </c>
      <c r="F2" s="110" t="s">
        <v>7</v>
      </c>
      <c r="G2" s="110" t="s">
        <v>8</v>
      </c>
      <c r="H2" s="110" t="s">
        <v>9</v>
      </c>
      <c r="I2" s="110" t="s">
        <v>10</v>
      </c>
      <c r="J2" s="110" t="s">
        <v>11</v>
      </c>
      <c r="K2" s="110" t="s">
        <v>12</v>
      </c>
      <c r="L2" s="110" t="s">
        <v>13</v>
      </c>
      <c r="M2" s="110" t="s">
        <v>14</v>
      </c>
      <c r="N2" s="110" t="s">
        <v>15</v>
      </c>
      <c r="O2" s="110" t="s">
        <v>16</v>
      </c>
      <c r="P2" s="110" t="s">
        <v>17</v>
      </c>
      <c r="Q2" s="110" t="s">
        <v>18</v>
      </c>
      <c r="R2" s="110" t="s">
        <v>19</v>
      </c>
      <c r="S2" s="110" t="s">
        <v>20</v>
      </c>
      <c r="T2" s="110" t="s">
        <v>21</v>
      </c>
      <c r="U2" s="110" t="s">
        <v>22</v>
      </c>
      <c r="V2" s="110" t="s">
        <v>23</v>
      </c>
      <c r="W2" s="110" t="s">
        <v>24</v>
      </c>
      <c r="X2" s="110" t="s">
        <v>25</v>
      </c>
      <c r="Y2" s="110" t="s">
        <v>26</v>
      </c>
      <c r="Z2" s="110" t="s">
        <v>146</v>
      </c>
      <c r="AA2" s="110" t="s">
        <v>28</v>
      </c>
      <c r="AB2" s="110" t="s">
        <v>29</v>
      </c>
      <c r="AC2" s="110" t="s">
        <v>30</v>
      </c>
      <c r="AD2" s="110" t="s">
        <v>31</v>
      </c>
      <c r="AE2" s="110" t="s">
        <v>32</v>
      </c>
      <c r="AF2" s="110" t="s">
        <v>33</v>
      </c>
      <c r="AG2" s="110" t="s">
        <v>34</v>
      </c>
      <c r="AH2" s="110" t="s">
        <v>35</v>
      </c>
      <c r="AI2" s="110" t="s">
        <v>36</v>
      </c>
      <c r="AJ2" s="110" t="s">
        <v>37</v>
      </c>
      <c r="AK2" s="110" t="s">
        <v>38</v>
      </c>
      <c r="AL2" s="190"/>
      <c r="AM2" s="190"/>
    </row>
    <row r="3" spans="1:39" s="191" customFormat="1" ht="15.75" x14ac:dyDescent="0.25">
      <c r="A3" s="37" t="s">
        <v>289</v>
      </c>
      <c r="B3" s="37"/>
      <c r="C3" s="192"/>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0"/>
      <c r="AM3" s="190"/>
    </row>
    <row r="4" spans="1:39" s="191" customFormat="1" ht="15.75" x14ac:dyDescent="0.25">
      <c r="A4" s="190"/>
      <c r="B4" s="190"/>
      <c r="C4" s="190"/>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0"/>
      <c r="AM4" s="190"/>
    </row>
    <row r="5" spans="1:39" x14ac:dyDescent="0.25">
      <c r="A5" s="27" t="s">
        <v>290</v>
      </c>
      <c r="B5" s="195">
        <v>1292.0250000000001</v>
      </c>
      <c r="C5" s="195">
        <v>1201.789</v>
      </c>
      <c r="D5" s="195">
        <v>1086.318</v>
      </c>
      <c r="E5" s="196">
        <v>1105.1510000000001</v>
      </c>
      <c r="F5" s="195">
        <v>1090.9100000000001</v>
      </c>
      <c r="G5" s="195">
        <v>1034.288</v>
      </c>
      <c r="H5" s="195">
        <v>1019.366</v>
      </c>
      <c r="I5" s="195">
        <v>1027.5999999999999</v>
      </c>
      <c r="J5" s="195">
        <v>1055.2</v>
      </c>
      <c r="K5" s="195">
        <v>1030.0999999999999</v>
      </c>
      <c r="L5" s="195">
        <v>933.6</v>
      </c>
      <c r="M5" s="195">
        <v>978.7</v>
      </c>
      <c r="N5" s="195">
        <v>948.5</v>
      </c>
      <c r="O5" s="195">
        <v>972.2</v>
      </c>
      <c r="P5" s="195">
        <v>892.1</v>
      </c>
      <c r="Q5" s="195">
        <v>830.8</v>
      </c>
      <c r="R5" s="195">
        <v>864</v>
      </c>
      <c r="S5" s="195">
        <v>800</v>
      </c>
      <c r="T5" s="195">
        <v>745.1</v>
      </c>
      <c r="U5" s="195">
        <v>735.1</v>
      </c>
      <c r="V5" s="195">
        <v>783.7</v>
      </c>
      <c r="W5" s="195">
        <v>790.6</v>
      </c>
      <c r="X5" s="195">
        <v>768.6</v>
      </c>
      <c r="Y5" s="195">
        <v>789.3</v>
      </c>
      <c r="Z5" s="195">
        <v>780.3</v>
      </c>
      <c r="AA5" s="195">
        <v>770.6</v>
      </c>
      <c r="AB5" s="195">
        <v>725.8</v>
      </c>
      <c r="AC5" s="195">
        <v>730.9</v>
      </c>
      <c r="AD5" s="195">
        <v>743.5</v>
      </c>
      <c r="AE5" s="195">
        <v>710.7</v>
      </c>
      <c r="AF5" s="195">
        <v>654.79999999999995</v>
      </c>
      <c r="AG5" s="195">
        <v>659.3</v>
      </c>
      <c r="AH5" s="195">
        <v>637.9</v>
      </c>
      <c r="AI5" s="195">
        <v>661.7</v>
      </c>
      <c r="AJ5" s="195">
        <v>611.70000000000005</v>
      </c>
      <c r="AK5" s="195">
        <v>598.29999999999995</v>
      </c>
      <c r="AL5" s="7"/>
      <c r="AM5" s="7"/>
    </row>
    <row r="6" spans="1:39" x14ac:dyDescent="0.25">
      <c r="A6" s="137" t="s">
        <v>291</v>
      </c>
      <c r="B6" s="197">
        <v>636.88499999999999</v>
      </c>
      <c r="C6" s="197">
        <v>568.18100000000004</v>
      </c>
      <c r="D6" s="197">
        <v>478.23399999999998</v>
      </c>
      <c r="E6" s="197">
        <v>515.66</v>
      </c>
      <c r="F6" s="197">
        <v>493.18700000000001</v>
      </c>
      <c r="G6" s="197">
        <v>423.73599999999999</v>
      </c>
      <c r="H6" s="197">
        <v>451.93900000000002</v>
      </c>
      <c r="I6" s="197">
        <v>487.1</v>
      </c>
      <c r="J6" s="197">
        <v>477</v>
      </c>
      <c r="K6" s="197">
        <v>430.5</v>
      </c>
      <c r="L6" s="197">
        <v>464.9</v>
      </c>
      <c r="M6" s="197">
        <v>466.3</v>
      </c>
      <c r="N6" s="197">
        <v>419.3</v>
      </c>
      <c r="O6" s="197">
        <v>458.8</v>
      </c>
      <c r="P6" s="197">
        <v>317</v>
      </c>
      <c r="Q6" s="197">
        <v>352.2</v>
      </c>
      <c r="R6" s="197">
        <v>292.5</v>
      </c>
      <c r="S6" s="197">
        <v>308.2</v>
      </c>
      <c r="T6" s="197">
        <v>256</v>
      </c>
      <c r="U6" s="197">
        <v>280.7</v>
      </c>
      <c r="V6" s="197">
        <v>328</v>
      </c>
      <c r="W6" s="197">
        <v>370.3</v>
      </c>
      <c r="X6" s="197">
        <v>343.2</v>
      </c>
      <c r="Y6" s="197">
        <v>374.1</v>
      </c>
      <c r="Z6" s="197">
        <v>356.7</v>
      </c>
      <c r="AA6" s="197">
        <v>344.6</v>
      </c>
      <c r="AB6" s="197">
        <v>334.7</v>
      </c>
      <c r="AC6" s="197">
        <v>355.7</v>
      </c>
      <c r="AD6" s="197">
        <v>347.4</v>
      </c>
      <c r="AE6" s="197">
        <v>360.4</v>
      </c>
      <c r="AF6" s="197">
        <v>307.10000000000002</v>
      </c>
      <c r="AG6" s="197">
        <v>339</v>
      </c>
      <c r="AH6" s="197">
        <v>316.89999999999998</v>
      </c>
      <c r="AI6" s="197">
        <v>347.2</v>
      </c>
      <c r="AJ6" s="197">
        <v>320.89999999999998</v>
      </c>
      <c r="AK6" s="197">
        <v>322</v>
      </c>
      <c r="AL6" s="7"/>
      <c r="AM6" s="7"/>
    </row>
    <row r="7" spans="1:39" x14ac:dyDescent="0.25">
      <c r="A7" s="27" t="s">
        <v>292</v>
      </c>
      <c r="B7" s="195">
        <v>255.28700000000001</v>
      </c>
      <c r="C7" s="195">
        <v>193.29300000000001</v>
      </c>
      <c r="D7" s="195">
        <v>119.059</v>
      </c>
      <c r="E7" s="195">
        <v>186.73500000000001</v>
      </c>
      <c r="F7" s="195">
        <v>178.00299999999999</v>
      </c>
      <c r="G7" s="195">
        <v>126.312</v>
      </c>
      <c r="H7" s="195">
        <v>110.152</v>
      </c>
      <c r="I7" s="195">
        <v>164.2</v>
      </c>
      <c r="J7" s="195">
        <v>150.80000000000001</v>
      </c>
      <c r="K7" s="195">
        <v>149.69999999999999</v>
      </c>
      <c r="L7" s="195">
        <v>110.9</v>
      </c>
      <c r="M7" s="195">
        <v>149</v>
      </c>
      <c r="N7" s="195">
        <v>131.80000000000001</v>
      </c>
      <c r="O7" s="195">
        <v>109.7</v>
      </c>
      <c r="P7" s="195">
        <v>102.9</v>
      </c>
      <c r="Q7" s="195">
        <v>89.8</v>
      </c>
      <c r="R7" s="198">
        <v>-40.799999999999997</v>
      </c>
      <c r="S7" s="195">
        <v>8.9</v>
      </c>
      <c r="T7" s="195">
        <v>3.8</v>
      </c>
      <c r="U7" s="195">
        <v>16.5</v>
      </c>
      <c r="V7" s="195">
        <v>21.5</v>
      </c>
      <c r="W7" s="195">
        <v>98.1</v>
      </c>
      <c r="X7" s="195">
        <v>81.900000000000006</v>
      </c>
      <c r="Y7" s="195">
        <v>116.6</v>
      </c>
      <c r="Z7" s="195">
        <v>101.3</v>
      </c>
      <c r="AA7" s="195">
        <v>125.8</v>
      </c>
      <c r="AB7" s="195">
        <v>76.2</v>
      </c>
      <c r="AC7" s="195">
        <v>116.4</v>
      </c>
      <c r="AD7" s="195">
        <v>124.8</v>
      </c>
      <c r="AE7" s="195">
        <v>126.8</v>
      </c>
      <c r="AF7" s="195">
        <v>107.1</v>
      </c>
      <c r="AG7" s="195">
        <v>124.4</v>
      </c>
      <c r="AH7" s="195">
        <v>105.6</v>
      </c>
      <c r="AI7" s="195">
        <v>120.1</v>
      </c>
      <c r="AJ7" s="195">
        <v>114.5</v>
      </c>
      <c r="AK7" s="195">
        <v>130.19999999999999</v>
      </c>
      <c r="AL7" s="7"/>
      <c r="AM7" s="7"/>
    </row>
    <row r="8" spans="1:39" x14ac:dyDescent="0.25">
      <c r="A8" s="7"/>
      <c r="B8" s="199"/>
      <c r="C8" s="199"/>
      <c r="D8" s="199"/>
      <c r="E8" s="199"/>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7"/>
      <c r="AM8" s="7"/>
    </row>
    <row r="9" spans="1:39" s="152" customFormat="1" ht="15.75" x14ac:dyDescent="0.25">
      <c r="A9" s="37" t="s">
        <v>293</v>
      </c>
      <c r="B9" s="201"/>
      <c r="C9" s="201"/>
      <c r="D9" s="201"/>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97"/>
      <c r="AM9" s="97"/>
    </row>
    <row r="10" spans="1:39" x14ac:dyDescent="0.25">
      <c r="A10" s="49"/>
      <c r="B10" s="203"/>
      <c r="C10" s="203"/>
      <c r="D10" s="203"/>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7"/>
      <c r="AM10" s="7"/>
    </row>
    <row r="11" spans="1:39" x14ac:dyDescent="0.25">
      <c r="A11" s="121" t="s">
        <v>294</v>
      </c>
      <c r="B11" s="205">
        <v>11518.591</v>
      </c>
      <c r="C11" s="205">
        <v>11448.843999999999</v>
      </c>
      <c r="D11" s="205">
        <v>11382.091</v>
      </c>
      <c r="E11" s="205">
        <v>11230.763000000001</v>
      </c>
      <c r="F11" s="205">
        <v>11165.962</v>
      </c>
      <c r="G11" s="205">
        <v>11084.638000000001</v>
      </c>
      <c r="H11" s="205">
        <v>10701.499</v>
      </c>
      <c r="I11" s="205">
        <v>11015.388999999999</v>
      </c>
      <c r="J11" s="205">
        <v>10801.093000000001</v>
      </c>
      <c r="K11" s="205">
        <v>10969.232</v>
      </c>
      <c r="L11" s="205">
        <v>10916.918</v>
      </c>
      <c r="M11" s="205">
        <v>10933.028</v>
      </c>
      <c r="N11" s="205">
        <v>10940.114</v>
      </c>
      <c r="O11" s="205">
        <v>10957.142</v>
      </c>
      <c r="P11" s="205">
        <v>10734.067999999999</v>
      </c>
      <c r="Q11" s="205">
        <v>10748.7</v>
      </c>
      <c r="R11" s="205">
        <v>10938.168</v>
      </c>
      <c r="S11" s="205">
        <v>10881.370999999999</v>
      </c>
      <c r="T11" s="205">
        <v>10419.795</v>
      </c>
      <c r="U11" s="205">
        <v>10243.432000000001</v>
      </c>
      <c r="V11" s="205">
        <v>10154.641</v>
      </c>
      <c r="W11" s="205">
        <v>9800.8765000000003</v>
      </c>
      <c r="X11" s="205">
        <v>9634.1029999999992</v>
      </c>
      <c r="Y11" s="205">
        <v>9514.9689999999991</v>
      </c>
      <c r="Z11" s="205">
        <v>9456.3009999999995</v>
      </c>
      <c r="AA11" s="205">
        <v>9370.25</v>
      </c>
      <c r="AB11" s="205">
        <v>9324.7780000000002</v>
      </c>
      <c r="AC11" s="205">
        <v>9456.3009999999995</v>
      </c>
      <c r="AD11" s="205">
        <v>8992.6880000000001</v>
      </c>
      <c r="AE11" s="205">
        <v>8976.3619999999992</v>
      </c>
      <c r="AF11" s="205">
        <v>8897.098</v>
      </c>
      <c r="AG11" s="205">
        <v>8822.1919999999991</v>
      </c>
      <c r="AH11" s="205">
        <v>8274.2009999999991</v>
      </c>
      <c r="AI11" s="205">
        <v>7851.3459999999995</v>
      </c>
      <c r="AJ11" s="205">
        <v>7564.5810000000001</v>
      </c>
      <c r="AK11" s="205">
        <v>7436.8450000000003</v>
      </c>
      <c r="AL11" s="7"/>
      <c r="AM11" s="7"/>
    </row>
    <row r="12" spans="1:39" x14ac:dyDescent="0.25">
      <c r="A12" s="122" t="s">
        <v>295</v>
      </c>
      <c r="B12" s="206">
        <v>1857.104</v>
      </c>
      <c r="C12" s="206">
        <v>1879.787</v>
      </c>
      <c r="D12" s="206">
        <v>1890.4649999999999</v>
      </c>
      <c r="E12" s="206">
        <v>1827.5050000000001</v>
      </c>
      <c r="F12" s="206">
        <v>1824.998</v>
      </c>
      <c r="G12" s="206">
        <v>1811.654</v>
      </c>
      <c r="H12" s="206">
        <v>1493.8710000000001</v>
      </c>
      <c r="I12" s="206">
        <v>1856.915</v>
      </c>
      <c r="J12" s="206">
        <v>1670.211</v>
      </c>
      <c r="K12" s="206">
        <v>1863.8610000000001</v>
      </c>
      <c r="L12" s="206">
        <v>1749.4380000000001</v>
      </c>
      <c r="M12" s="206">
        <v>1731.5340000000001</v>
      </c>
      <c r="N12" s="206">
        <v>1696.499</v>
      </c>
      <c r="O12" s="206">
        <v>1649.9649999999999</v>
      </c>
      <c r="P12" s="206">
        <v>1420.3430000000001</v>
      </c>
      <c r="Q12" s="206">
        <v>1341.875</v>
      </c>
      <c r="R12" s="206">
        <v>1479.9739999999999</v>
      </c>
      <c r="S12" s="206">
        <v>1542.23</v>
      </c>
      <c r="T12" s="206">
        <v>1205.271</v>
      </c>
      <c r="U12" s="206">
        <v>1099.508</v>
      </c>
      <c r="V12" s="206">
        <v>1169.9090000000001</v>
      </c>
      <c r="W12" s="206">
        <v>983.15800000000002</v>
      </c>
      <c r="X12" s="206">
        <v>1075.1020000000001</v>
      </c>
      <c r="Y12" s="206">
        <v>1024.5219999999999</v>
      </c>
      <c r="Z12" s="206">
        <v>1079.7080000000001</v>
      </c>
      <c r="AA12" s="206">
        <v>1067.7329999999999</v>
      </c>
      <c r="AB12" s="206">
        <v>1183.6769999999999</v>
      </c>
      <c r="AC12" s="206">
        <v>1079.7080000000001</v>
      </c>
      <c r="AD12" s="206">
        <v>1220.1759999999999</v>
      </c>
      <c r="AE12" s="206">
        <v>1281.79</v>
      </c>
      <c r="AF12" s="206">
        <v>1246.6300000000001</v>
      </c>
      <c r="AG12" s="206">
        <v>1316.453</v>
      </c>
      <c r="AH12" s="206">
        <v>814.63</v>
      </c>
      <c r="AI12" s="206">
        <v>888.11300000000006</v>
      </c>
      <c r="AJ12" s="206">
        <v>715.26</v>
      </c>
      <c r="AK12" s="206">
        <v>691.88199999999995</v>
      </c>
      <c r="AL12" s="7"/>
      <c r="AM12" s="7"/>
    </row>
    <row r="13" spans="1:39" x14ac:dyDescent="0.25">
      <c r="A13" s="121" t="s">
        <v>296</v>
      </c>
      <c r="B13" s="205">
        <v>9661.4869999999992</v>
      </c>
      <c r="C13" s="205">
        <v>9569.0570000000007</v>
      </c>
      <c r="D13" s="205">
        <v>9491.6260000000002</v>
      </c>
      <c r="E13" s="205">
        <v>9403.2579999999998</v>
      </c>
      <c r="F13" s="205">
        <v>9340.9639999999999</v>
      </c>
      <c r="G13" s="205">
        <v>9272.9840000000004</v>
      </c>
      <c r="H13" s="205">
        <v>9207.6280000000006</v>
      </c>
      <c r="I13" s="205">
        <v>9158.4740000000002</v>
      </c>
      <c r="J13" s="205">
        <v>9130.8819999999996</v>
      </c>
      <c r="K13" s="205">
        <v>9105.3709999999992</v>
      </c>
      <c r="L13" s="205">
        <v>9167.48</v>
      </c>
      <c r="M13" s="205">
        <v>9201.4940000000006</v>
      </c>
      <c r="N13" s="205">
        <v>9243.6149999999998</v>
      </c>
      <c r="O13" s="205">
        <v>9307.1769999999997</v>
      </c>
      <c r="P13" s="205">
        <v>9313.7250000000004</v>
      </c>
      <c r="Q13" s="205">
        <v>9406.8250000000007</v>
      </c>
      <c r="R13" s="205">
        <v>9458.1939999999995</v>
      </c>
      <c r="S13" s="205">
        <v>9339.1409999999996</v>
      </c>
      <c r="T13" s="205">
        <v>9214.5239999999994</v>
      </c>
      <c r="U13" s="205">
        <v>9143.9240000000009</v>
      </c>
      <c r="V13" s="205">
        <v>8984.732</v>
      </c>
      <c r="W13" s="205">
        <v>8817.7185000000009</v>
      </c>
      <c r="X13" s="205">
        <v>8559.0010000000002</v>
      </c>
      <c r="Y13" s="205">
        <v>8490.4470000000001</v>
      </c>
      <c r="Z13" s="205">
        <v>8376.5930000000008</v>
      </c>
      <c r="AA13" s="205">
        <v>8302.5169999999998</v>
      </c>
      <c r="AB13" s="205">
        <v>8141.1009999999997</v>
      </c>
      <c r="AC13" s="205">
        <v>8376.5930000000008</v>
      </c>
      <c r="AD13" s="205">
        <v>7772.5119999999997</v>
      </c>
      <c r="AE13" s="205">
        <v>7694.5720000000001</v>
      </c>
      <c r="AF13" s="205">
        <v>7650.4679999999998</v>
      </c>
      <c r="AG13" s="205">
        <v>7505.7389999999996</v>
      </c>
      <c r="AH13" s="205">
        <v>7459.5709999999999</v>
      </c>
      <c r="AI13" s="205">
        <v>6963.2330000000002</v>
      </c>
      <c r="AJ13" s="205">
        <v>6849.3209999999999</v>
      </c>
      <c r="AK13" s="205">
        <v>6744.9629999999997</v>
      </c>
      <c r="AL13" s="7"/>
      <c r="AM13" s="7"/>
    </row>
    <row r="14" spans="1:39" x14ac:dyDescent="0.25">
      <c r="A14" s="122" t="s">
        <v>297</v>
      </c>
      <c r="B14" s="206">
        <v>1106.924</v>
      </c>
      <c r="C14" s="206">
        <v>1157.6510000000001</v>
      </c>
      <c r="D14" s="206">
        <v>1163.81</v>
      </c>
      <c r="E14" s="206">
        <v>1298.5740000000001</v>
      </c>
      <c r="F14" s="206">
        <v>1328.5830000000001</v>
      </c>
      <c r="G14" s="206">
        <v>1319.2360000000001</v>
      </c>
      <c r="H14" s="206">
        <v>1401.729</v>
      </c>
      <c r="I14" s="206">
        <v>1287.4369999999999</v>
      </c>
      <c r="J14" s="206">
        <v>1246.97</v>
      </c>
      <c r="K14" s="206">
        <v>1286.0509999999999</v>
      </c>
      <c r="L14" s="206">
        <v>1214.9449999999999</v>
      </c>
      <c r="M14" s="206">
        <v>1178.973</v>
      </c>
      <c r="N14" s="206">
        <v>1124.297</v>
      </c>
      <c r="O14" s="206">
        <v>1052.951</v>
      </c>
      <c r="P14" s="206">
        <v>1010.39</v>
      </c>
      <c r="Q14" s="206">
        <v>989.29100000000005</v>
      </c>
      <c r="R14" s="206">
        <v>1078.4860000000001</v>
      </c>
      <c r="S14" s="206">
        <v>1101.856</v>
      </c>
      <c r="T14" s="206">
        <v>1068.1089999999999</v>
      </c>
      <c r="U14" s="206">
        <v>1001.875</v>
      </c>
      <c r="V14" s="206">
        <v>1005.981</v>
      </c>
      <c r="W14" s="206">
        <v>933.96</v>
      </c>
      <c r="X14" s="206">
        <v>938.78599999999994</v>
      </c>
      <c r="Y14" s="206">
        <v>941.78899999999999</v>
      </c>
      <c r="Z14" s="206">
        <v>914.63300000000004</v>
      </c>
      <c r="AA14" s="206">
        <v>984.96100000000001</v>
      </c>
      <c r="AB14" s="206">
        <v>964.47299999999996</v>
      </c>
      <c r="AC14" s="206">
        <v>914.63300000000004</v>
      </c>
      <c r="AD14" s="206">
        <v>839.18399999999997</v>
      </c>
      <c r="AE14" s="206">
        <v>864.21799999999996</v>
      </c>
      <c r="AF14" s="206">
        <v>1013.659</v>
      </c>
      <c r="AG14" s="206">
        <v>1050.518</v>
      </c>
      <c r="AH14" s="206">
        <v>967.96199999999999</v>
      </c>
      <c r="AI14" s="206">
        <v>1001.385</v>
      </c>
      <c r="AJ14" s="206">
        <v>792.61900000000003</v>
      </c>
      <c r="AK14" s="206">
        <v>747.50900000000001</v>
      </c>
      <c r="AL14" s="7"/>
      <c r="AM14" s="7"/>
    </row>
    <row r="15" spans="1:39" x14ac:dyDescent="0.25">
      <c r="A15" s="121" t="s">
        <v>298</v>
      </c>
      <c r="B15" s="205">
        <v>3682.808</v>
      </c>
      <c r="C15" s="205">
        <v>3681.973</v>
      </c>
      <c r="D15" s="205">
        <v>3750.2240000000002</v>
      </c>
      <c r="E15" s="205">
        <v>3571.81</v>
      </c>
      <c r="F15" s="205">
        <v>3610.7460000000001</v>
      </c>
      <c r="G15" s="205">
        <v>3584.2280000000001</v>
      </c>
      <c r="H15" s="205">
        <v>3190.1260000000002</v>
      </c>
      <c r="I15" s="205">
        <v>3401.491</v>
      </c>
      <c r="J15" s="205">
        <v>3309.78</v>
      </c>
      <c r="K15" s="205">
        <v>3444.79</v>
      </c>
      <c r="L15" s="205">
        <v>3570.1909999999998</v>
      </c>
      <c r="M15" s="205">
        <v>3701.48</v>
      </c>
      <c r="N15" s="205">
        <v>3876.13</v>
      </c>
      <c r="O15" s="205">
        <v>4038.759</v>
      </c>
      <c r="P15" s="205">
        <v>3945.1909999999998</v>
      </c>
      <c r="Q15" s="205">
        <v>4051.415</v>
      </c>
      <c r="R15" s="205">
        <v>4212.8320000000003</v>
      </c>
      <c r="S15" s="205">
        <v>4114.0320000000002</v>
      </c>
      <c r="T15" s="205">
        <v>3751.6149999999998</v>
      </c>
      <c r="U15" s="205">
        <v>3696.723</v>
      </c>
      <c r="V15" s="205">
        <v>3612.096</v>
      </c>
      <c r="W15" s="205">
        <v>3343.5545000000002</v>
      </c>
      <c r="X15" s="205">
        <v>3233.7539999999999</v>
      </c>
      <c r="Y15" s="205">
        <v>3157.3180000000002</v>
      </c>
      <c r="Z15" s="205">
        <v>3204.3090000000002</v>
      </c>
      <c r="AA15" s="205">
        <v>3248.48</v>
      </c>
      <c r="AB15" s="205">
        <v>3306.585</v>
      </c>
      <c r="AC15" s="205">
        <v>3204.3090000000002</v>
      </c>
      <c r="AD15" s="205">
        <v>3189.962</v>
      </c>
      <c r="AE15" s="205">
        <v>3198.9009999999998</v>
      </c>
      <c r="AF15" s="205">
        <v>3060.2570000000001</v>
      </c>
      <c r="AG15" s="205">
        <v>3183.37</v>
      </c>
      <c r="AH15" s="205">
        <v>2804.5619999999999</v>
      </c>
      <c r="AI15" s="205">
        <v>2424.098</v>
      </c>
      <c r="AJ15" s="205">
        <v>2423.6779999999999</v>
      </c>
      <c r="AK15" s="205">
        <v>2414.181</v>
      </c>
      <c r="AL15" s="7"/>
      <c r="AM15" s="7"/>
    </row>
    <row r="16" spans="1:39" x14ac:dyDescent="0.25">
      <c r="A16" s="122" t="s">
        <v>299</v>
      </c>
      <c r="B16" s="206">
        <v>6728.8590000000004</v>
      </c>
      <c r="C16" s="206">
        <v>6609.22</v>
      </c>
      <c r="D16" s="206">
        <v>6468.0569999999998</v>
      </c>
      <c r="E16" s="206">
        <v>6360.3789999999999</v>
      </c>
      <c r="F16" s="206">
        <v>6226.6329999999998</v>
      </c>
      <c r="G16" s="206">
        <v>6181.174</v>
      </c>
      <c r="H16" s="206">
        <v>6109.6440000000002</v>
      </c>
      <c r="I16" s="206">
        <v>6326.4610000000002</v>
      </c>
      <c r="J16" s="206">
        <v>6244.3429999999998</v>
      </c>
      <c r="K16" s="206">
        <v>6238.3909999999996</v>
      </c>
      <c r="L16" s="206">
        <v>6131.7820000000002</v>
      </c>
      <c r="M16" s="206">
        <v>6052.5749999999998</v>
      </c>
      <c r="N16" s="206">
        <v>5939.6869999999999</v>
      </c>
      <c r="O16" s="206">
        <v>5865.4319999999998</v>
      </c>
      <c r="P16" s="206">
        <v>5778.4870000000001</v>
      </c>
      <c r="Q16" s="206">
        <v>5707.9939999999997</v>
      </c>
      <c r="R16" s="206">
        <v>5646.85</v>
      </c>
      <c r="S16" s="206">
        <v>5665.4830000000002</v>
      </c>
      <c r="T16" s="206">
        <v>5600.0709999999999</v>
      </c>
      <c r="U16" s="206">
        <v>5544.8339999999998</v>
      </c>
      <c r="V16" s="206">
        <v>5536.5640000000003</v>
      </c>
      <c r="W16" s="206">
        <v>5523.3620000000001</v>
      </c>
      <c r="X16" s="206">
        <v>5461.5630000000001</v>
      </c>
      <c r="Y16" s="206">
        <v>5415.8620000000001</v>
      </c>
      <c r="Z16" s="206">
        <v>5337.3590000000004</v>
      </c>
      <c r="AA16" s="206">
        <v>5136.8090000000002</v>
      </c>
      <c r="AB16" s="206">
        <v>5053.72</v>
      </c>
      <c r="AC16" s="206">
        <v>5337.3590000000004</v>
      </c>
      <c r="AD16" s="206">
        <v>4963.5420000000004</v>
      </c>
      <c r="AE16" s="206">
        <v>4913.2430000000004</v>
      </c>
      <c r="AF16" s="206">
        <v>4823.1819999999998</v>
      </c>
      <c r="AG16" s="206">
        <v>4588.3040000000001</v>
      </c>
      <c r="AH16" s="206">
        <v>4501.6769999999997</v>
      </c>
      <c r="AI16" s="206">
        <v>4425.8630000000003</v>
      </c>
      <c r="AJ16" s="206">
        <v>4348.2839999999997</v>
      </c>
      <c r="AK16" s="206">
        <v>4275.1549999999997</v>
      </c>
      <c r="AL16" s="7"/>
      <c r="AM16" s="7"/>
    </row>
    <row r="17" spans="1:39" x14ac:dyDescent="0.25">
      <c r="A17" s="121" t="s">
        <v>300</v>
      </c>
      <c r="B17" s="205">
        <v>2826.2500170600001</v>
      </c>
      <c r="C17" s="205">
        <v>2919.9762637700001</v>
      </c>
      <c r="D17" s="205">
        <v>3042.7395772999998</v>
      </c>
      <c r="E17" s="205">
        <v>3076.3131623499999</v>
      </c>
      <c r="F17" s="205">
        <v>3297.2633785200001</v>
      </c>
      <c r="G17" s="205">
        <v>3142.7823668216802</v>
      </c>
      <c r="H17" s="205">
        <v>3088.6708732155998</v>
      </c>
      <c r="I17" s="205">
        <v>2770.5</v>
      </c>
      <c r="J17" s="205">
        <v>2803.1</v>
      </c>
      <c r="K17" s="205">
        <v>2644.6</v>
      </c>
      <c r="L17" s="205">
        <v>2781.9</v>
      </c>
      <c r="M17" s="205">
        <v>2845.2</v>
      </c>
      <c r="N17" s="205">
        <v>2900.4</v>
      </c>
      <c r="O17" s="205">
        <v>2953.7</v>
      </c>
      <c r="P17" s="205">
        <v>3114.8</v>
      </c>
      <c r="Q17" s="205">
        <v>3216.8</v>
      </c>
      <c r="R17" s="205">
        <v>3136</v>
      </c>
      <c r="S17" s="205">
        <v>3195.9</v>
      </c>
      <c r="T17" s="205">
        <v>3184.4</v>
      </c>
      <c r="U17" s="205">
        <v>3262.4</v>
      </c>
      <c r="V17" s="205">
        <v>3214.5</v>
      </c>
      <c r="W17" s="205">
        <v>3129.5</v>
      </c>
      <c r="X17" s="205">
        <v>3100.2</v>
      </c>
      <c r="Y17" s="205">
        <v>3010.6</v>
      </c>
      <c r="Z17" s="205">
        <v>3011.9</v>
      </c>
      <c r="AA17" s="205">
        <v>2842.6</v>
      </c>
      <c r="AB17" s="205">
        <v>2768.5</v>
      </c>
      <c r="AC17" s="205">
        <v>2641.1</v>
      </c>
      <c r="AD17" s="205">
        <v>2685.9</v>
      </c>
      <c r="AE17" s="205">
        <v>2602.8000000000002</v>
      </c>
      <c r="AF17" s="205">
        <v>2641.4</v>
      </c>
      <c r="AG17" s="205">
        <v>2650.5</v>
      </c>
      <c r="AH17" s="205">
        <v>2715.2</v>
      </c>
      <c r="AI17" s="205">
        <v>2284</v>
      </c>
      <c r="AJ17" s="205">
        <v>2267.6999999999998</v>
      </c>
      <c r="AK17" s="205">
        <v>2200</v>
      </c>
      <c r="AL17" s="7"/>
      <c r="AM17" s="7"/>
    </row>
    <row r="18" spans="1:39" x14ac:dyDescent="0.25">
      <c r="A18" s="137" t="s">
        <v>301</v>
      </c>
      <c r="B18" s="207">
        <v>-22.417000000000002</v>
      </c>
      <c r="C18" s="207">
        <v>-39.19</v>
      </c>
      <c r="D18" s="207">
        <v>-30.818999999999999</v>
      </c>
      <c r="E18" s="207">
        <v>-41.469000000000001</v>
      </c>
      <c r="F18" s="207">
        <v>-34.808920000000001</v>
      </c>
      <c r="G18" s="207">
        <v>-41.671999999999997</v>
      </c>
      <c r="H18" s="207">
        <v>-64.277000000000001</v>
      </c>
      <c r="I18" s="207">
        <v>-50.947000000000003</v>
      </c>
      <c r="J18" s="207">
        <v>-55.923000000000002</v>
      </c>
      <c r="K18" s="207">
        <v>-35.536000000000001</v>
      </c>
      <c r="L18" s="207">
        <v>-57.896999999999998</v>
      </c>
      <c r="M18" s="207">
        <v>-50.905000000000001</v>
      </c>
      <c r="N18" s="207">
        <v>-51.125</v>
      </c>
      <c r="O18" s="207">
        <v>-58.475999999999999</v>
      </c>
      <c r="P18" s="207">
        <v>-24.837</v>
      </c>
      <c r="Q18" s="207">
        <v>-66.766999999999996</v>
      </c>
      <c r="R18" s="207">
        <v>-50.448999999999998</v>
      </c>
      <c r="S18" s="207">
        <v>-142.45599999999999</v>
      </c>
      <c r="T18" s="207">
        <v>-68.850999999999999</v>
      </c>
      <c r="U18" s="207">
        <v>-81.313999999999993</v>
      </c>
      <c r="V18" s="207">
        <v>-50.631999999999998</v>
      </c>
      <c r="W18" s="207">
        <v>-48.401000000000003</v>
      </c>
      <c r="X18" s="207">
        <v>-43.612000000000002</v>
      </c>
      <c r="Y18" s="207">
        <v>-44.164999999999999</v>
      </c>
      <c r="Z18" s="207">
        <v>-48.06</v>
      </c>
      <c r="AA18" s="207">
        <v>-30.280999999999999</v>
      </c>
      <c r="AB18" s="207">
        <v>-43.201999999999998</v>
      </c>
      <c r="AC18" s="207">
        <v>-37.225999999999999</v>
      </c>
      <c r="AD18" s="207">
        <v>-31.995000000000001</v>
      </c>
      <c r="AE18" s="207">
        <v>-23.411000000000001</v>
      </c>
      <c r="AF18" s="207">
        <v>-36.328000000000003</v>
      </c>
      <c r="AG18" s="207">
        <v>-30.917999999999999</v>
      </c>
      <c r="AH18" s="207">
        <v>-30.562999999999999</v>
      </c>
      <c r="AI18" s="207">
        <v>-24.312999999999999</v>
      </c>
      <c r="AJ18" s="207">
        <v>-14.821</v>
      </c>
      <c r="AK18" s="207">
        <v>-19.158000000000001</v>
      </c>
      <c r="AL18" s="7"/>
      <c r="AM18" s="7"/>
    </row>
    <row r="19" spans="1:39" x14ac:dyDescent="0.25">
      <c r="C19" s="197"/>
      <c r="D19" s="197"/>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7"/>
      <c r="AM19" s="7"/>
    </row>
    <row r="20" spans="1:39" s="152" customFormat="1" ht="15.75" x14ac:dyDescent="0.25">
      <c r="A20" s="37" t="s">
        <v>302</v>
      </c>
      <c r="B20" s="37"/>
      <c r="C20" s="201"/>
      <c r="D20" s="201"/>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97"/>
      <c r="AM20" s="97"/>
    </row>
    <row r="21" spans="1:39" x14ac:dyDescent="0.25">
      <c r="A21" s="49"/>
      <c r="B21" s="49"/>
      <c r="C21" s="203"/>
      <c r="D21" s="203"/>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7"/>
      <c r="AM21" s="7"/>
    </row>
    <row r="22" spans="1:39" s="211" customFormat="1" x14ac:dyDescent="0.25">
      <c r="A22" s="208" t="s">
        <v>303</v>
      </c>
      <c r="B22" s="209">
        <f>B12/B14</f>
        <v>1.677715904614951</v>
      </c>
      <c r="C22" s="209">
        <v>1.62134186416791</v>
      </c>
      <c r="D22" s="209">
        <v>1.6243759720229201</v>
      </c>
      <c r="E22" s="209">
        <v>1.39936720443569</v>
      </c>
      <c r="F22" s="209">
        <v>1.3736424446195701</v>
      </c>
      <c r="G22" s="209">
        <v>1.3732599777446901</v>
      </c>
      <c r="H22" s="209">
        <v>1.0657345321385201</v>
      </c>
      <c r="I22" s="209">
        <v>1.44</v>
      </c>
      <c r="J22" s="209">
        <v>1.34</v>
      </c>
      <c r="K22" s="209">
        <v>1.45</v>
      </c>
      <c r="L22" s="209">
        <v>1.44</v>
      </c>
      <c r="M22" s="209">
        <v>1.47</v>
      </c>
      <c r="N22" s="209">
        <v>1.51</v>
      </c>
      <c r="O22" s="209">
        <v>1.57</v>
      </c>
      <c r="P22" s="209">
        <v>1.4</v>
      </c>
      <c r="Q22" s="209">
        <v>1.36</v>
      </c>
      <c r="R22" s="209">
        <v>1.37</v>
      </c>
      <c r="S22" s="209">
        <v>1.4</v>
      </c>
      <c r="T22" s="209">
        <v>1.1299999999999999</v>
      </c>
      <c r="U22" s="209">
        <v>1.1100000000000001</v>
      </c>
      <c r="V22" s="209">
        <v>1.1599999999999999</v>
      </c>
      <c r="W22" s="209">
        <v>1.05</v>
      </c>
      <c r="X22" s="209">
        <v>1.1499999999999999</v>
      </c>
      <c r="Y22" s="209">
        <v>1.0900000000000001</v>
      </c>
      <c r="Z22" s="209">
        <v>1.18</v>
      </c>
      <c r="AA22" s="209">
        <v>1.08</v>
      </c>
      <c r="AB22" s="209">
        <v>1.23</v>
      </c>
      <c r="AC22" s="209">
        <v>1.18</v>
      </c>
      <c r="AD22" s="209">
        <v>1.45</v>
      </c>
      <c r="AE22" s="209">
        <v>1.48</v>
      </c>
      <c r="AF22" s="209">
        <v>1.23</v>
      </c>
      <c r="AG22" s="209">
        <v>1.25</v>
      </c>
      <c r="AH22" s="209">
        <v>0.84</v>
      </c>
      <c r="AI22" s="209">
        <v>0.89</v>
      </c>
      <c r="AJ22" s="209">
        <v>0.9</v>
      </c>
      <c r="AK22" s="209">
        <v>0.93</v>
      </c>
      <c r="AL22" s="210"/>
      <c r="AM22" s="210"/>
    </row>
    <row r="23" spans="1:39" x14ac:dyDescent="0.25">
      <c r="A23" s="122" t="s">
        <v>304</v>
      </c>
      <c r="B23" s="206">
        <f>B17/1758.469</f>
        <v>1.6072219738078977</v>
      </c>
      <c r="C23" s="206">
        <v>1.77362756177073</v>
      </c>
      <c r="D23" s="206">
        <v>1.98317098397946</v>
      </c>
      <c r="E23" s="206">
        <v>2.0069107174497298</v>
      </c>
      <c r="F23" s="206">
        <v>2.21164598415415</v>
      </c>
      <c r="G23" s="206">
        <v>2.1085310288986601</v>
      </c>
      <c r="H23" s="206">
        <v>2.0245826340703701</v>
      </c>
      <c r="I23" s="206">
        <v>1.8</v>
      </c>
      <c r="J23" s="206">
        <v>1.8</v>
      </c>
      <c r="K23" s="206">
        <v>1.7</v>
      </c>
      <c r="L23" s="206">
        <v>1.9</v>
      </c>
      <c r="M23" s="206">
        <v>1.9</v>
      </c>
      <c r="N23" s="206">
        <v>2.1</v>
      </c>
      <c r="O23" s="206">
        <v>2.5</v>
      </c>
      <c r="P23" s="206">
        <v>2.8</v>
      </c>
      <c r="Q23" s="206">
        <v>3.4</v>
      </c>
      <c r="R23" s="206">
        <v>3.6</v>
      </c>
      <c r="S23" s="206">
        <v>3.4</v>
      </c>
      <c r="T23" s="206">
        <v>3.3</v>
      </c>
      <c r="U23" s="206">
        <v>3.1</v>
      </c>
      <c r="V23" s="206">
        <v>2.9</v>
      </c>
      <c r="W23" s="206">
        <v>2.7</v>
      </c>
      <c r="X23" s="206">
        <v>2.6</v>
      </c>
      <c r="Y23" s="206">
        <v>2.6</v>
      </c>
      <c r="Z23" s="206">
        <v>2.6</v>
      </c>
      <c r="AA23" s="206">
        <v>2.5</v>
      </c>
      <c r="AB23" s="206">
        <v>2.5</v>
      </c>
      <c r="AC23" s="206">
        <v>2.2999999999999998</v>
      </c>
      <c r="AD23" s="206">
        <v>2.4</v>
      </c>
      <c r="AE23" s="206">
        <v>2.4</v>
      </c>
      <c r="AF23" s="206">
        <v>2.4</v>
      </c>
      <c r="AG23" s="206">
        <v>2.5</v>
      </c>
      <c r="AH23" s="206">
        <v>2.5</v>
      </c>
      <c r="AI23" s="206">
        <v>1.7</v>
      </c>
      <c r="AJ23" s="206">
        <v>1.7</v>
      </c>
      <c r="AK23" s="206">
        <v>1.7</v>
      </c>
      <c r="AL23" s="7"/>
      <c r="AM23" s="7"/>
    </row>
    <row r="24" spans="1:39" s="211" customFormat="1" x14ac:dyDescent="0.25">
      <c r="A24" s="208" t="s">
        <v>305</v>
      </c>
      <c r="B24" s="209">
        <f>(B14+B15)/B16</f>
        <v>0.71181934411168368</v>
      </c>
      <c r="C24" s="209">
        <v>0.73225342778724301</v>
      </c>
      <c r="D24" s="209">
        <v>0.75973882110191704</v>
      </c>
      <c r="E24" s="209">
        <v>0.76573801655530305</v>
      </c>
      <c r="F24" s="209">
        <v>0.79325841108669803</v>
      </c>
      <c r="G24" s="209">
        <v>0.79329007725716805</v>
      </c>
      <c r="H24" s="209">
        <v>0.75157488717836896</v>
      </c>
      <c r="I24" s="209">
        <v>0.74116129064891101</v>
      </c>
      <c r="J24" s="209">
        <v>0.72974050272382496</v>
      </c>
      <c r="K24" s="209">
        <v>0.75834313687615895</v>
      </c>
      <c r="L24" s="209">
        <v>0.78038260329541997</v>
      </c>
      <c r="M24" s="209">
        <v>0.80634325059995104</v>
      </c>
      <c r="N24" s="209">
        <v>0.84186708828259804</v>
      </c>
      <c r="O24" s="209">
        <v>0.86808780666112895</v>
      </c>
      <c r="P24" s="209">
        <v>0.85759144218893302</v>
      </c>
      <c r="Q24" s="209">
        <v>0.88309588272167105</v>
      </c>
      <c r="R24" s="209">
        <v>0.93703888008358704</v>
      </c>
      <c r="S24" s="209">
        <v>0.92064312963254902</v>
      </c>
      <c r="T24" s="209">
        <v>0.86065408813566802</v>
      </c>
      <c r="U24" s="209">
        <v>0.84738298747987795</v>
      </c>
      <c r="V24" s="209">
        <v>0.83410523205367104</v>
      </c>
      <c r="W24" s="209">
        <v>0.77444036802223004</v>
      </c>
      <c r="X24" s="209">
        <v>0.76398276464081805</v>
      </c>
      <c r="Y24" s="209">
        <v>0.75687065143092602</v>
      </c>
      <c r="Z24" s="209">
        <v>0.77171912176040602</v>
      </c>
      <c r="AA24" s="209">
        <v>0.82413829285846496</v>
      </c>
      <c r="AB24" s="209">
        <v>0.84513150708784801</v>
      </c>
      <c r="AC24" s="209">
        <v>0.77171912176040602</v>
      </c>
      <c r="AD24" s="209">
        <v>0.81174814275773199</v>
      </c>
      <c r="AE24" s="209">
        <v>0.82697293824058804</v>
      </c>
      <c r="AF24" s="209">
        <v>0.84465317709346199</v>
      </c>
      <c r="AG24" s="209">
        <v>0.92275664384923095</v>
      </c>
      <c r="AH24" s="209">
        <v>0.83802636217569604</v>
      </c>
      <c r="AI24" s="209">
        <v>0.77396950606017401</v>
      </c>
      <c r="AJ24" s="209">
        <v>0.73967040791263905</v>
      </c>
      <c r="AK24" s="209">
        <v>0.73954979410103305</v>
      </c>
      <c r="AL24" s="210"/>
      <c r="AM24" s="210"/>
    </row>
    <row r="25" spans="1:39" x14ac:dyDescent="0.25">
      <c r="A25" s="104"/>
      <c r="B25" s="104"/>
      <c r="C25" s="104"/>
      <c r="AL25" s="7"/>
      <c r="AM25" s="7"/>
    </row>
    <row r="26" spans="1:39" ht="14.25" customHeight="1" x14ac:dyDescent="0.25">
      <c r="A26" s="37" t="s">
        <v>306</v>
      </c>
      <c r="B26" s="37"/>
      <c r="C26" s="201"/>
      <c r="D26" s="201"/>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7"/>
      <c r="AM26" s="7"/>
    </row>
    <row r="27" spans="1:39" x14ac:dyDescent="0.25">
      <c r="AL27" s="7"/>
      <c r="AM27" s="7"/>
    </row>
    <row r="28" spans="1:39" x14ac:dyDescent="0.25">
      <c r="A28" s="208" t="s">
        <v>307</v>
      </c>
      <c r="B28" s="212">
        <v>57.4</v>
      </c>
      <c r="C28" s="213">
        <v>65</v>
      </c>
      <c r="D28" s="213">
        <v>79.7</v>
      </c>
      <c r="E28" s="213">
        <v>59</v>
      </c>
      <c r="F28" s="213">
        <v>94</v>
      </c>
      <c r="G28" s="213">
        <v>102</v>
      </c>
      <c r="H28" s="213">
        <v>57</v>
      </c>
      <c r="I28" s="213">
        <v>40</v>
      </c>
      <c r="J28" s="213">
        <v>79</v>
      </c>
      <c r="K28" s="213">
        <v>74</v>
      </c>
      <c r="L28" s="213">
        <v>48</v>
      </c>
      <c r="M28" s="213">
        <v>38</v>
      </c>
      <c r="N28" s="213">
        <v>45</v>
      </c>
      <c r="O28" s="213">
        <v>48</v>
      </c>
      <c r="P28" s="213">
        <v>39</v>
      </c>
      <c r="Q28" s="213">
        <v>33</v>
      </c>
      <c r="R28" s="213">
        <v>73.5</v>
      </c>
      <c r="S28" s="213">
        <v>36.9</v>
      </c>
      <c r="T28" s="213">
        <v>39</v>
      </c>
      <c r="U28" s="213">
        <v>51.7</v>
      </c>
      <c r="V28" s="213">
        <v>61.6</v>
      </c>
      <c r="W28" s="213">
        <v>63.5</v>
      </c>
      <c r="X28" s="213">
        <v>84.3</v>
      </c>
      <c r="Y28" s="213">
        <v>70.400000000000006</v>
      </c>
      <c r="Z28" s="213">
        <v>87.7</v>
      </c>
      <c r="AA28" s="213">
        <v>85.1</v>
      </c>
      <c r="AB28" s="213">
        <v>95.7</v>
      </c>
      <c r="AC28" s="213">
        <v>53</v>
      </c>
      <c r="AD28" s="213">
        <v>63</v>
      </c>
      <c r="AE28" s="213">
        <v>54.6</v>
      </c>
      <c r="AF28" s="213">
        <v>63.9</v>
      </c>
      <c r="AG28" s="213">
        <v>54.3</v>
      </c>
      <c r="AH28" s="213">
        <v>69.099999999999994</v>
      </c>
      <c r="AI28" s="213">
        <v>61.8</v>
      </c>
      <c r="AJ28" s="213">
        <v>56.9</v>
      </c>
      <c r="AK28" s="213">
        <v>82.7</v>
      </c>
      <c r="AL28" s="210"/>
      <c r="AM28" s="210"/>
    </row>
    <row r="29" spans="1:39" x14ac:dyDescent="0.25">
      <c r="A29" s="122" t="s">
        <v>308</v>
      </c>
      <c r="B29" s="214">
        <v>67.7</v>
      </c>
      <c r="C29" s="215">
        <v>69.8</v>
      </c>
      <c r="D29" s="215">
        <v>72.099999999999994</v>
      </c>
      <c r="E29" s="215">
        <v>70</v>
      </c>
      <c r="F29" s="215">
        <v>90</v>
      </c>
      <c r="G29" s="215">
        <v>95</v>
      </c>
      <c r="H29" s="215">
        <v>106</v>
      </c>
      <c r="I29" s="215">
        <v>66</v>
      </c>
      <c r="J29" s="215">
        <v>87</v>
      </c>
      <c r="K29" s="215">
        <v>58</v>
      </c>
      <c r="L29" s="215">
        <v>52</v>
      </c>
      <c r="M29" s="215">
        <v>55</v>
      </c>
      <c r="N29" s="215">
        <v>49</v>
      </c>
      <c r="O29" s="215">
        <v>64</v>
      </c>
      <c r="P29" s="215">
        <v>61</v>
      </c>
      <c r="Q29" s="215">
        <v>44</v>
      </c>
      <c r="R29" s="215">
        <v>52.3</v>
      </c>
      <c r="S29" s="215">
        <v>61.3</v>
      </c>
      <c r="T29" s="215">
        <v>54.4</v>
      </c>
      <c r="U29" s="215">
        <v>61.2</v>
      </c>
      <c r="V29" s="215">
        <v>126.9</v>
      </c>
      <c r="W29" s="215">
        <v>134.30000000000001</v>
      </c>
      <c r="X29" s="215">
        <v>160.9</v>
      </c>
      <c r="Y29" s="215">
        <v>133.80000000000001</v>
      </c>
      <c r="Z29" s="215">
        <v>158.80000000000001</v>
      </c>
      <c r="AA29" s="215">
        <v>175.8</v>
      </c>
      <c r="AB29" s="215">
        <v>136</v>
      </c>
      <c r="AC29" s="215">
        <v>95.8</v>
      </c>
      <c r="AD29" s="215">
        <v>187</v>
      </c>
      <c r="AE29" s="215">
        <v>117.1</v>
      </c>
      <c r="AF29" s="215">
        <v>106.1</v>
      </c>
      <c r="AG29" s="215">
        <v>94.6</v>
      </c>
      <c r="AH29" s="215">
        <v>120.5</v>
      </c>
      <c r="AI29" s="215">
        <v>97.5</v>
      </c>
      <c r="AJ29" s="215">
        <v>93.7</v>
      </c>
      <c r="AK29" s="215">
        <v>78.900000000000006</v>
      </c>
      <c r="AL29" s="7"/>
      <c r="AM29" s="7"/>
    </row>
    <row r="30" spans="1:39" x14ac:dyDescent="0.25">
      <c r="A30" s="208" t="s">
        <v>309</v>
      </c>
      <c r="B30" s="212">
        <v>8.6999999999999993</v>
      </c>
      <c r="C30" s="213">
        <v>16.100000000000001</v>
      </c>
      <c r="D30" s="213">
        <v>13.9</v>
      </c>
      <c r="E30" s="213">
        <v>8</v>
      </c>
      <c r="F30" s="213">
        <v>19</v>
      </c>
      <c r="G30" s="213" t="s">
        <v>43</v>
      </c>
      <c r="H30" s="213" t="s">
        <v>43</v>
      </c>
      <c r="I30" s="213">
        <v>17</v>
      </c>
      <c r="J30" s="213">
        <v>5</v>
      </c>
      <c r="K30" s="213">
        <v>4</v>
      </c>
      <c r="L30" s="213">
        <v>3</v>
      </c>
      <c r="M30" s="213">
        <v>8</v>
      </c>
      <c r="N30" s="213">
        <v>2</v>
      </c>
      <c r="O30" s="213">
        <v>3</v>
      </c>
      <c r="P30" s="213">
        <v>1</v>
      </c>
      <c r="Q30" s="213" t="s">
        <v>43</v>
      </c>
      <c r="R30" s="213">
        <v>1.2</v>
      </c>
      <c r="S30" s="213">
        <v>0.2</v>
      </c>
      <c r="T30" s="213">
        <v>1.5</v>
      </c>
      <c r="U30" s="213">
        <v>1.9</v>
      </c>
      <c r="V30" s="213">
        <v>4</v>
      </c>
      <c r="W30" s="213">
        <v>7.4</v>
      </c>
      <c r="X30" s="213">
        <v>8.6999999999999993</v>
      </c>
      <c r="Y30" s="213">
        <v>9.3000000000000007</v>
      </c>
      <c r="Z30" s="213">
        <v>12.7</v>
      </c>
      <c r="AA30" s="213">
        <v>2.7</v>
      </c>
      <c r="AB30" s="213">
        <v>3.3</v>
      </c>
      <c r="AC30" s="213">
        <v>2.6</v>
      </c>
      <c r="AD30" s="213">
        <v>2</v>
      </c>
      <c r="AE30" s="213">
        <v>3</v>
      </c>
      <c r="AF30" s="213">
        <v>4</v>
      </c>
      <c r="AG30" s="213">
        <v>4.9000000000000004</v>
      </c>
      <c r="AH30" s="213">
        <v>6.6</v>
      </c>
      <c r="AI30" s="213">
        <v>7.1</v>
      </c>
      <c r="AJ30" s="213">
        <v>6</v>
      </c>
      <c r="AK30" s="213">
        <v>2.1</v>
      </c>
      <c r="AL30" s="210"/>
      <c r="AM30" s="210"/>
    </row>
    <row r="31" spans="1:39" ht="14.25" customHeight="1" x14ac:dyDescent="0.25">
      <c r="A31" s="37" t="s">
        <v>310</v>
      </c>
      <c r="B31" s="216">
        <v>133.80000000000001</v>
      </c>
      <c r="C31" s="217">
        <v>150.9</v>
      </c>
      <c r="D31" s="217">
        <v>165.7</v>
      </c>
      <c r="E31" s="218">
        <v>137</v>
      </c>
      <c r="F31" s="218">
        <v>203</v>
      </c>
      <c r="G31" s="218">
        <v>197</v>
      </c>
      <c r="H31" s="218">
        <v>163</v>
      </c>
      <c r="I31" s="218">
        <v>123</v>
      </c>
      <c r="J31" s="218">
        <v>171</v>
      </c>
      <c r="K31" s="218">
        <v>136</v>
      </c>
      <c r="L31" s="218">
        <v>103</v>
      </c>
      <c r="M31" s="218">
        <v>101</v>
      </c>
      <c r="N31" s="218">
        <v>96</v>
      </c>
      <c r="O31" s="218">
        <v>115</v>
      </c>
      <c r="P31" s="218">
        <v>101</v>
      </c>
      <c r="Q31" s="218">
        <v>77</v>
      </c>
      <c r="R31" s="218">
        <v>127</v>
      </c>
      <c r="S31" s="218">
        <v>98.4</v>
      </c>
      <c r="T31" s="218">
        <v>94.9</v>
      </c>
      <c r="U31" s="218">
        <v>114.8</v>
      </c>
      <c r="V31" s="218">
        <v>192.5</v>
      </c>
      <c r="W31" s="218">
        <v>205.2</v>
      </c>
      <c r="X31" s="218">
        <v>253.9</v>
      </c>
      <c r="Y31" s="218">
        <v>213.5</v>
      </c>
      <c r="Z31" s="218">
        <v>259.2</v>
      </c>
      <c r="AA31" s="218">
        <v>263.60000000000002</v>
      </c>
      <c r="AB31" s="218">
        <v>235</v>
      </c>
      <c r="AC31" s="218">
        <v>151.4</v>
      </c>
      <c r="AD31" s="218">
        <v>252</v>
      </c>
      <c r="AE31" s="218">
        <v>174.7</v>
      </c>
      <c r="AF31" s="218">
        <v>174</v>
      </c>
      <c r="AG31" s="218">
        <v>153.80000000000001</v>
      </c>
      <c r="AH31" s="218">
        <v>196.2</v>
      </c>
      <c r="AI31" s="218">
        <v>166.4</v>
      </c>
      <c r="AJ31" s="218">
        <v>156.6</v>
      </c>
      <c r="AK31" s="218">
        <v>163.69999999999999</v>
      </c>
      <c r="AL31" s="7"/>
      <c r="AM31" s="7"/>
    </row>
    <row r="32" spans="1:39" x14ac:dyDescent="0.25">
      <c r="A32" s="219"/>
      <c r="B32" s="220"/>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10"/>
      <c r="AM32" s="210"/>
    </row>
    <row r="33" spans="1:39" ht="14.25" customHeight="1" x14ac:dyDescent="0.25">
      <c r="A33" s="37" t="s">
        <v>311</v>
      </c>
      <c r="B33" s="216"/>
      <c r="C33" s="217"/>
      <c r="D33" s="217"/>
      <c r="E33" s="218"/>
      <c r="F33" s="218"/>
      <c r="G33" s="218"/>
      <c r="H33" s="218"/>
      <c r="I33" s="218"/>
      <c r="J33" s="218"/>
      <c r="K33" s="218"/>
      <c r="L33" s="218"/>
      <c r="M33" s="218"/>
      <c r="N33" s="218"/>
      <c r="O33" s="218"/>
      <c r="P33" s="218"/>
      <c r="Q33" s="218"/>
      <c r="R33" s="218">
        <v>364</v>
      </c>
      <c r="S33" s="218"/>
      <c r="T33" s="218"/>
      <c r="U33" s="218"/>
      <c r="V33" s="218">
        <v>280</v>
      </c>
      <c r="W33" s="218"/>
      <c r="X33" s="218"/>
      <c r="Y33" s="218"/>
      <c r="Z33" s="218"/>
      <c r="AA33" s="218"/>
      <c r="AB33" s="218"/>
      <c r="AC33" s="218"/>
      <c r="AD33" s="218"/>
      <c r="AE33" s="218"/>
      <c r="AF33" s="218"/>
      <c r="AG33" s="218"/>
      <c r="AH33" s="218"/>
      <c r="AI33" s="218"/>
      <c r="AJ33" s="218"/>
      <c r="AK33" s="218"/>
      <c r="AL33" s="7"/>
      <c r="AM33" s="7"/>
    </row>
    <row r="34" spans="1:39" x14ac:dyDescent="0.25">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7"/>
      <c r="AM34" s="7"/>
    </row>
    <row r="35" spans="1:39" ht="14.25" customHeight="1" x14ac:dyDescent="0.25">
      <c r="A35" s="37" t="s">
        <v>312</v>
      </c>
      <c r="B35" s="216">
        <v>5.8</v>
      </c>
      <c r="C35" s="217">
        <v>8.6</v>
      </c>
      <c r="D35" s="217">
        <v>10.9</v>
      </c>
      <c r="E35" s="218">
        <v>9</v>
      </c>
      <c r="F35" s="218">
        <v>17</v>
      </c>
      <c r="G35" s="218">
        <v>10</v>
      </c>
      <c r="H35" s="218">
        <v>10</v>
      </c>
      <c r="I35" s="218">
        <v>9</v>
      </c>
      <c r="J35" s="218">
        <v>10.4</v>
      </c>
      <c r="K35" s="218">
        <v>7.6</v>
      </c>
      <c r="L35" s="218">
        <v>6.9</v>
      </c>
      <c r="M35" s="218">
        <v>3.1</v>
      </c>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7"/>
      <c r="AM35" s="7"/>
    </row>
    <row r="36" spans="1:39" x14ac:dyDescent="0.2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7"/>
      <c r="AM36" s="7"/>
    </row>
    <row r="37" spans="1:39" ht="14.25" customHeight="1" x14ac:dyDescent="0.25">
      <c r="A37" s="37" t="s">
        <v>313</v>
      </c>
      <c r="B37" s="216">
        <v>139.6</v>
      </c>
      <c r="C37" s="217">
        <v>159.5</v>
      </c>
      <c r="D37" s="217">
        <v>176.6</v>
      </c>
      <c r="E37" s="218">
        <v>146</v>
      </c>
      <c r="F37" s="218">
        <v>220</v>
      </c>
      <c r="G37" s="218">
        <v>207</v>
      </c>
      <c r="H37" s="218">
        <v>173</v>
      </c>
      <c r="I37" s="218">
        <v>132</v>
      </c>
      <c r="J37" s="218">
        <v>181.4</v>
      </c>
      <c r="K37" s="218">
        <v>143.6</v>
      </c>
      <c r="L37" s="218">
        <v>109.9</v>
      </c>
      <c r="M37" s="218">
        <v>104.1</v>
      </c>
      <c r="N37" s="218">
        <v>96</v>
      </c>
      <c r="O37" s="218">
        <v>115</v>
      </c>
      <c r="P37" s="218">
        <v>101</v>
      </c>
      <c r="Q37" s="218">
        <v>77</v>
      </c>
      <c r="R37" s="218">
        <v>491</v>
      </c>
      <c r="S37" s="218">
        <v>98.4</v>
      </c>
      <c r="T37" s="218">
        <v>94.9</v>
      </c>
      <c r="U37" s="218">
        <v>114.8</v>
      </c>
      <c r="V37" s="218">
        <v>472.5</v>
      </c>
      <c r="W37" s="218">
        <v>205.2</v>
      </c>
      <c r="X37" s="218">
        <v>253.9</v>
      </c>
      <c r="Y37" s="218">
        <v>213.5</v>
      </c>
      <c r="Z37" s="218">
        <v>259.2</v>
      </c>
      <c r="AA37" s="218">
        <v>263.60000000000002</v>
      </c>
      <c r="AB37" s="218">
        <v>235</v>
      </c>
      <c r="AC37" s="218">
        <v>151.4</v>
      </c>
      <c r="AD37" s="218">
        <v>252</v>
      </c>
      <c r="AE37" s="218">
        <v>174.7</v>
      </c>
      <c r="AF37" s="218">
        <v>174</v>
      </c>
      <c r="AG37" s="218">
        <v>153.80000000000001</v>
      </c>
      <c r="AH37" s="218">
        <v>196.2</v>
      </c>
      <c r="AI37" s="218">
        <v>166.4</v>
      </c>
      <c r="AJ37" s="218">
        <v>156.6</v>
      </c>
      <c r="AK37" s="218">
        <v>163.69999999999999</v>
      </c>
      <c r="AL37" s="7"/>
      <c r="AM37" s="7"/>
    </row>
    <row r="38" spans="1:39" x14ac:dyDescent="0.25"/>
    <row r="39" spans="1:39" x14ac:dyDescent="0.25">
      <c r="A39" s="137" t="s">
        <v>314</v>
      </c>
    </row>
    <row r="40" spans="1:39" x14ac:dyDescent="0.25">
      <c r="A40" s="137" t="s">
        <v>315</v>
      </c>
    </row>
    <row r="41" spans="1:39" x14ac:dyDescent="0.25"/>
    <row r="42" spans="1:39" x14ac:dyDescent="0.25"/>
  </sheetData>
  <mergeCells count="1">
    <mergeCell ref="E1:U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38"/>
  <sheetViews>
    <sheetView showGridLines="0" zoomScale="80" zoomScaleNormal="80" workbookViewId="0"/>
  </sheetViews>
  <sheetFormatPr defaultColWidth="0" defaultRowHeight="15" zeroHeight="1" x14ac:dyDescent="0.25"/>
  <cols>
    <col min="1" max="1" width="42.42578125" customWidth="1"/>
    <col min="2" max="2" width="15.140625" customWidth="1"/>
    <col min="3" max="3" width="11.140625" customWidth="1"/>
    <col min="4" max="4" width="11.140625" style="8" customWidth="1"/>
    <col min="5" max="38" width="10.5703125" customWidth="1"/>
    <col min="39" max="1025" width="9.42578125" hidden="1"/>
    <col min="1026" max="1026" width="0" style="321" hidden="1"/>
    <col min="1027" max="16384" width="9.140625" hidden="1"/>
  </cols>
  <sheetData>
    <row r="1" spans="1:38 1026:1026" ht="99.75" customHeight="1" x14ac:dyDescent="0.25">
      <c r="F1" s="2" t="s">
        <v>316</v>
      </c>
      <c r="G1" s="2"/>
      <c r="H1" s="2"/>
      <c r="I1" s="2"/>
      <c r="J1" s="2"/>
      <c r="K1" s="2"/>
      <c r="L1" s="2"/>
      <c r="M1" s="2"/>
      <c r="N1" s="2"/>
      <c r="O1" s="2"/>
      <c r="P1" s="2"/>
      <c r="Q1" s="2"/>
      <c r="R1" s="2"/>
      <c r="S1" s="2"/>
      <c r="T1" s="2"/>
      <c r="U1" s="2"/>
      <c r="V1" s="2"/>
      <c r="AL1" s="7"/>
    </row>
    <row r="2" spans="1:38 1026:1026" s="110" customFormat="1" ht="15.75" x14ac:dyDescent="0.25">
      <c r="B2" s="110" t="s">
        <v>3</v>
      </c>
      <c r="C2" s="110" t="s">
        <v>4</v>
      </c>
      <c r="D2" s="110" t="s">
        <v>5</v>
      </c>
      <c r="E2" s="110" t="s">
        <v>6</v>
      </c>
      <c r="F2" s="110" t="s">
        <v>7</v>
      </c>
      <c r="G2" s="110" t="s">
        <v>8</v>
      </c>
      <c r="H2" s="110" t="s">
        <v>9</v>
      </c>
      <c r="I2" s="110" t="s">
        <v>10</v>
      </c>
      <c r="J2" s="110" t="s">
        <v>11</v>
      </c>
      <c r="K2" s="110" t="s">
        <v>12</v>
      </c>
      <c r="L2" s="110" t="s">
        <v>13</v>
      </c>
      <c r="M2" s="110" t="s">
        <v>14</v>
      </c>
      <c r="N2" s="110" t="s">
        <v>15</v>
      </c>
      <c r="O2" s="110" t="s">
        <v>16</v>
      </c>
      <c r="P2" s="110" t="s">
        <v>17</v>
      </c>
      <c r="Q2" s="110" t="s">
        <v>18</v>
      </c>
      <c r="R2" s="110" t="s">
        <v>19</v>
      </c>
      <c r="S2" s="110" t="s">
        <v>20</v>
      </c>
      <c r="T2" s="110" t="s">
        <v>21</v>
      </c>
      <c r="U2" s="110" t="s">
        <v>22</v>
      </c>
      <c r="V2" s="110" t="s">
        <v>23</v>
      </c>
      <c r="W2" s="110" t="s">
        <v>24</v>
      </c>
      <c r="X2" s="110" t="s">
        <v>25</v>
      </c>
      <c r="Y2" s="110" t="s">
        <v>26</v>
      </c>
      <c r="Z2" s="110" t="s">
        <v>146</v>
      </c>
      <c r="AA2" s="110" t="s">
        <v>28</v>
      </c>
      <c r="AB2" s="110" t="s">
        <v>29</v>
      </c>
      <c r="AC2" s="110" t="s">
        <v>30</v>
      </c>
      <c r="AD2" s="110" t="s">
        <v>31</v>
      </c>
      <c r="AE2" s="110" t="s">
        <v>32</v>
      </c>
      <c r="AF2" s="110" t="s">
        <v>33</v>
      </c>
      <c r="AG2" s="110" t="s">
        <v>34</v>
      </c>
      <c r="AH2" s="110" t="s">
        <v>35</v>
      </c>
      <c r="AI2" s="110" t="s">
        <v>36</v>
      </c>
      <c r="AJ2" s="110" t="s">
        <v>37</v>
      </c>
      <c r="AK2" s="110" t="s">
        <v>38</v>
      </c>
      <c r="AL2" s="194"/>
      <c r="AML2" s="322"/>
    </row>
    <row r="3" spans="1:38 1026:1026" x14ac:dyDescent="0.25">
      <c r="A3" t="s">
        <v>317</v>
      </c>
      <c r="B3" s="223">
        <v>4400711</v>
      </c>
      <c r="C3" s="223">
        <v>4380276</v>
      </c>
      <c r="D3" s="223">
        <v>4365227</v>
      </c>
      <c r="E3" s="32">
        <v>4346107</v>
      </c>
      <c r="F3" s="32">
        <v>4329476</v>
      </c>
      <c r="G3" s="32">
        <v>4314360</v>
      </c>
      <c r="H3" s="32">
        <v>4310772</v>
      </c>
      <c r="I3" s="32">
        <v>4294547</v>
      </c>
      <c r="J3" s="32">
        <v>4273234</v>
      </c>
      <c r="K3" s="32">
        <v>4259745</v>
      </c>
      <c r="L3" s="32">
        <v>4238760</v>
      </c>
      <c r="M3" s="32">
        <v>4226803</v>
      </c>
      <c r="N3" s="32">
        <v>4207775</v>
      </c>
      <c r="O3" s="32">
        <v>4185149</v>
      </c>
      <c r="P3" s="32">
        <v>4164671</v>
      </c>
      <c r="Q3" s="32">
        <v>4150039</v>
      </c>
      <c r="R3" s="32">
        <v>4133980</v>
      </c>
      <c r="S3" s="32">
        <v>4106604</v>
      </c>
      <c r="T3" s="32">
        <v>4071074</v>
      </c>
      <c r="U3" s="32">
        <v>4075224</v>
      </c>
      <c r="V3" s="32">
        <v>4042340</v>
      </c>
      <c r="W3" s="32">
        <v>4009782</v>
      </c>
      <c r="X3" s="32">
        <v>3972093</v>
      </c>
      <c r="Y3" s="32">
        <v>3954809</v>
      </c>
      <c r="Z3" s="32">
        <v>3915098</v>
      </c>
      <c r="AA3" s="32">
        <v>3878640</v>
      </c>
      <c r="AB3" s="32">
        <v>3837285</v>
      </c>
      <c r="AC3" s="32">
        <v>3807550</v>
      </c>
      <c r="AD3" s="32">
        <v>3779192</v>
      </c>
      <c r="AE3" s="32">
        <v>3741915</v>
      </c>
      <c r="AF3" s="32">
        <v>3703192</v>
      </c>
      <c r="AG3" s="32">
        <v>3661463</v>
      </c>
      <c r="AH3" s="32">
        <v>3634689</v>
      </c>
      <c r="AI3" s="32">
        <v>3597474</v>
      </c>
      <c r="AJ3" s="32">
        <v>3564710</v>
      </c>
      <c r="AK3" s="32">
        <v>3535359</v>
      </c>
      <c r="AL3" s="7"/>
    </row>
    <row r="4" spans="1:38 1026:1026" s="27" customFormat="1" x14ac:dyDescent="0.25">
      <c r="A4" s="27" t="s">
        <v>318</v>
      </c>
      <c r="B4" s="224">
        <v>2921125</v>
      </c>
      <c r="C4" s="224">
        <v>2908986</v>
      </c>
      <c r="D4" s="224">
        <v>2892614</v>
      </c>
      <c r="E4" s="26">
        <v>2879187</v>
      </c>
      <c r="F4" s="26">
        <v>2867608</v>
      </c>
      <c r="G4" s="26">
        <v>2803511</v>
      </c>
      <c r="H4" s="26">
        <v>2787633</v>
      </c>
      <c r="I4" s="26">
        <v>2775599</v>
      </c>
      <c r="J4" s="26">
        <v>2755952</v>
      </c>
      <c r="K4" s="26">
        <v>2735399</v>
      </c>
      <c r="L4" s="26">
        <v>2716993</v>
      </c>
      <c r="M4" s="26">
        <v>2698688</v>
      </c>
      <c r="N4" s="26">
        <v>2672709</v>
      </c>
      <c r="O4" s="26">
        <v>2650952</v>
      </c>
      <c r="P4" s="26">
        <v>2631499</v>
      </c>
      <c r="Q4" s="26">
        <v>2614697</v>
      </c>
      <c r="R4" s="26">
        <v>2592569</v>
      </c>
      <c r="S4" s="26">
        <v>2570807</v>
      </c>
      <c r="T4" s="26">
        <v>2545771</v>
      </c>
      <c r="U4" s="26">
        <v>2553355</v>
      </c>
      <c r="V4" s="26">
        <v>2529108</v>
      </c>
      <c r="W4" s="26">
        <v>2482660</v>
      </c>
      <c r="X4" s="26">
        <v>2457430</v>
      </c>
      <c r="Y4" s="26">
        <v>2433731</v>
      </c>
      <c r="Z4" s="26">
        <v>2404141</v>
      </c>
      <c r="AA4" s="26">
        <v>2381548</v>
      </c>
      <c r="AB4" s="26">
        <v>2306489</v>
      </c>
      <c r="AC4" s="26">
        <v>2279169</v>
      </c>
      <c r="AD4" s="26">
        <v>2258604</v>
      </c>
      <c r="AE4" s="26">
        <v>2208204</v>
      </c>
      <c r="AF4" s="26">
        <v>2177576</v>
      </c>
      <c r="AG4" s="26">
        <v>2140354</v>
      </c>
      <c r="AH4" s="26">
        <v>2111360</v>
      </c>
      <c r="AI4" s="26">
        <v>2042818</v>
      </c>
      <c r="AJ4" s="26">
        <v>2012240</v>
      </c>
      <c r="AK4" s="26">
        <v>1984455</v>
      </c>
      <c r="AL4" s="7"/>
      <c r="AML4" s="323"/>
    </row>
    <row r="5" spans="1:38 1026:1026" x14ac:dyDescent="0.25">
      <c r="A5" s="52"/>
      <c r="B5" s="225"/>
      <c r="C5" s="225"/>
      <c r="D5" s="22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7"/>
    </row>
    <row r="6" spans="1:38 1026:1026" s="27" customFormat="1" x14ac:dyDescent="0.25">
      <c r="A6" s="27" t="s">
        <v>319</v>
      </c>
      <c r="B6" s="224">
        <v>5310499</v>
      </c>
      <c r="C6" s="224">
        <v>5289097</v>
      </c>
      <c r="D6" s="224">
        <v>5270027</v>
      </c>
      <c r="E6" s="26">
        <v>5248902</v>
      </c>
      <c r="F6" s="26">
        <v>5229228</v>
      </c>
      <c r="G6" s="26">
        <v>5210416</v>
      </c>
      <c r="H6" s="26">
        <v>5205493</v>
      </c>
      <c r="I6" s="26">
        <v>5186900</v>
      </c>
      <c r="J6" s="26">
        <v>5162197</v>
      </c>
      <c r="K6" s="26">
        <v>5143756</v>
      </c>
      <c r="L6" s="26">
        <v>5121138</v>
      </c>
      <c r="M6" s="26">
        <v>5106241</v>
      </c>
      <c r="N6" s="26">
        <v>5082871</v>
      </c>
      <c r="O6" s="26">
        <v>5055870</v>
      </c>
      <c r="P6" s="26">
        <v>5032689</v>
      </c>
      <c r="Q6" s="26">
        <v>5012789</v>
      </c>
      <c r="R6" s="26">
        <v>4991136</v>
      </c>
      <c r="S6" s="26">
        <v>4957109</v>
      </c>
      <c r="T6" s="26">
        <v>4916958</v>
      </c>
      <c r="U6" s="26">
        <v>4918143</v>
      </c>
      <c r="V6" s="26">
        <v>4880242</v>
      </c>
      <c r="W6" s="26">
        <v>4841122</v>
      </c>
      <c r="X6" s="26">
        <v>4799370</v>
      </c>
      <c r="Y6" s="26">
        <v>4778085</v>
      </c>
      <c r="Z6" s="26">
        <v>4731449</v>
      </c>
      <c r="AA6" s="26">
        <v>4689415</v>
      </c>
      <c r="AB6" s="26">
        <v>4641597</v>
      </c>
      <c r="AC6" s="26">
        <v>4605335</v>
      </c>
      <c r="AD6" s="26">
        <v>4571955</v>
      </c>
      <c r="AE6" s="26">
        <v>4528710</v>
      </c>
      <c r="AF6" s="26">
        <v>4481460</v>
      </c>
      <c r="AG6" s="26">
        <v>4433236</v>
      </c>
      <c r="AH6" s="26">
        <v>4402057</v>
      </c>
      <c r="AI6" s="26">
        <v>4361010</v>
      </c>
      <c r="AJ6" s="26">
        <v>4324835</v>
      </c>
      <c r="AK6" s="26">
        <v>4291288</v>
      </c>
      <c r="AL6" s="7"/>
      <c r="AML6" s="323"/>
    </row>
    <row r="7" spans="1:38 1026:1026" x14ac:dyDescent="0.25">
      <c r="A7" t="s">
        <v>320</v>
      </c>
      <c r="B7" s="223">
        <v>3676334</v>
      </c>
      <c r="C7" s="223">
        <v>3662833</v>
      </c>
      <c r="D7" s="223">
        <v>3642250</v>
      </c>
      <c r="E7" s="32">
        <v>3626756</v>
      </c>
      <c r="F7" s="32">
        <v>3611687</v>
      </c>
      <c r="G7" s="32">
        <v>3538554</v>
      </c>
      <c r="H7" s="32">
        <v>3520719</v>
      </c>
      <c r="I7" s="32">
        <v>3506513</v>
      </c>
      <c r="J7" s="32">
        <v>3482558</v>
      </c>
      <c r="K7" s="32">
        <v>3459553</v>
      </c>
      <c r="L7" s="32">
        <v>3438413</v>
      </c>
      <c r="M7" s="32">
        <v>3415722</v>
      </c>
      <c r="N7" s="32">
        <v>3385728</v>
      </c>
      <c r="O7" s="32">
        <v>3358206</v>
      </c>
      <c r="P7" s="32">
        <v>3336927</v>
      </c>
      <c r="Q7" s="32">
        <v>3314437</v>
      </c>
      <c r="R7" s="32">
        <v>3289206</v>
      </c>
      <c r="S7" s="32">
        <v>3262094</v>
      </c>
      <c r="T7" s="32">
        <v>3236605</v>
      </c>
      <c r="U7" s="32">
        <v>3240644</v>
      </c>
      <c r="V7" s="32">
        <v>3213070</v>
      </c>
      <c r="W7" s="32">
        <v>3156748</v>
      </c>
      <c r="X7" s="32">
        <v>3128504</v>
      </c>
      <c r="Y7" s="32">
        <v>3098345</v>
      </c>
      <c r="Z7" s="32">
        <v>3065071</v>
      </c>
      <c r="AA7" s="32">
        <v>3038394</v>
      </c>
      <c r="AB7" s="32">
        <v>2951035</v>
      </c>
      <c r="AC7" s="32">
        <v>2918355</v>
      </c>
      <c r="AD7" s="32">
        <v>2893771</v>
      </c>
      <c r="AE7" s="32">
        <v>2836309</v>
      </c>
      <c r="AF7" s="32">
        <v>2799572</v>
      </c>
      <c r="AG7" s="32">
        <v>2757045</v>
      </c>
      <c r="AH7" s="32">
        <v>2708870</v>
      </c>
      <c r="AI7" s="32">
        <v>2630070</v>
      </c>
      <c r="AJ7" s="32">
        <v>2596330</v>
      </c>
      <c r="AK7" s="32">
        <v>2564960</v>
      </c>
      <c r="AL7" s="7"/>
    </row>
    <row r="8" spans="1:38 1026:1026" s="27" customFormat="1" x14ac:dyDescent="0.25">
      <c r="A8" s="34"/>
      <c r="B8" s="35"/>
      <c r="C8" s="35"/>
      <c r="D8" s="35"/>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7"/>
      <c r="AML8" s="323"/>
    </row>
    <row r="9" spans="1:38 1026:1026" x14ac:dyDescent="0.25">
      <c r="A9" t="s">
        <v>321</v>
      </c>
      <c r="B9" s="223">
        <v>155265.73658999999</v>
      </c>
      <c r="C9" s="223">
        <v>149853.61051</v>
      </c>
      <c r="D9" s="223">
        <v>144335.91255000001</v>
      </c>
      <c r="E9" s="32">
        <v>152634.12494000001</v>
      </c>
      <c r="F9" s="32">
        <v>148154.42561999999</v>
      </c>
      <c r="G9" s="105">
        <v>141659.5</v>
      </c>
      <c r="H9" s="32">
        <v>146942.82647999999</v>
      </c>
      <c r="I9" s="32">
        <v>148704</v>
      </c>
      <c r="J9" s="32">
        <v>151349</v>
      </c>
      <c r="K9" s="32">
        <v>146308</v>
      </c>
      <c r="L9" s="32">
        <v>146321</v>
      </c>
      <c r="M9" s="32">
        <v>148163</v>
      </c>
      <c r="N9" s="32">
        <v>151302</v>
      </c>
      <c r="O9" s="32">
        <v>145041</v>
      </c>
      <c r="P9" s="32">
        <v>148809</v>
      </c>
      <c r="Q9" s="32">
        <v>148492</v>
      </c>
      <c r="R9" s="32">
        <v>151859</v>
      </c>
      <c r="S9" s="32">
        <v>144216</v>
      </c>
      <c r="T9" s="32">
        <v>138577</v>
      </c>
      <c r="U9" s="227">
        <v>151620</v>
      </c>
      <c r="V9" s="32">
        <v>158063</v>
      </c>
      <c r="W9" s="105">
        <v>155860</v>
      </c>
      <c r="X9" s="32">
        <v>160327</v>
      </c>
      <c r="Y9" s="32">
        <v>164405</v>
      </c>
      <c r="Z9" s="32">
        <v>164932</v>
      </c>
      <c r="AA9" s="105">
        <v>157260</v>
      </c>
      <c r="AB9" s="32">
        <v>158111</v>
      </c>
      <c r="AC9" s="105">
        <v>160900</v>
      </c>
      <c r="AD9" s="32">
        <v>164453</v>
      </c>
      <c r="AE9" s="32">
        <v>157717</v>
      </c>
      <c r="AF9" s="105">
        <v>153470</v>
      </c>
      <c r="AG9" s="32">
        <v>154816</v>
      </c>
      <c r="AH9" s="32">
        <v>155194</v>
      </c>
      <c r="AI9" s="105">
        <v>157750</v>
      </c>
      <c r="AJ9" s="32">
        <v>149752</v>
      </c>
      <c r="AK9" s="32">
        <v>151344</v>
      </c>
      <c r="AL9" s="7"/>
    </row>
    <row r="10" spans="1:38 1026:1026" s="27" customFormat="1" x14ac:dyDescent="0.25">
      <c r="A10" s="27" t="s">
        <v>322</v>
      </c>
      <c r="B10" s="224">
        <v>105517.50599000001</v>
      </c>
      <c r="C10" s="224">
        <v>101617.12397</v>
      </c>
      <c r="D10" s="224">
        <v>99226.720660000006</v>
      </c>
      <c r="E10" s="26">
        <v>102927.29</v>
      </c>
      <c r="F10" s="226">
        <v>100350.14483</v>
      </c>
      <c r="G10" s="26">
        <v>94826.1</v>
      </c>
      <c r="H10" s="26">
        <v>98527.520929999999</v>
      </c>
      <c r="I10" s="26">
        <v>98806</v>
      </c>
      <c r="J10" s="26">
        <v>100609</v>
      </c>
      <c r="K10" s="26">
        <v>97375</v>
      </c>
      <c r="L10" s="26">
        <v>97901</v>
      </c>
      <c r="M10" s="26">
        <v>97883</v>
      </c>
      <c r="N10" s="26">
        <v>100304</v>
      </c>
      <c r="O10" s="26">
        <v>95884</v>
      </c>
      <c r="P10" s="226">
        <v>98580</v>
      </c>
      <c r="Q10" s="26">
        <v>97213</v>
      </c>
      <c r="R10" s="26">
        <v>98572</v>
      </c>
      <c r="S10" s="226">
        <v>93460</v>
      </c>
      <c r="T10" s="26">
        <v>90305</v>
      </c>
      <c r="U10" s="26">
        <v>96923</v>
      </c>
      <c r="V10" s="26">
        <v>102891</v>
      </c>
      <c r="W10" s="26">
        <v>100896</v>
      </c>
      <c r="X10" s="26">
        <v>103892</v>
      </c>
      <c r="Y10" s="26">
        <v>105375</v>
      </c>
      <c r="Z10" s="26">
        <v>106526</v>
      </c>
      <c r="AA10" s="26">
        <v>101842</v>
      </c>
      <c r="AB10" s="26">
        <v>102309</v>
      </c>
      <c r="AC10" s="26">
        <v>102064</v>
      </c>
      <c r="AD10" s="26">
        <v>104912</v>
      </c>
      <c r="AE10" s="26">
        <v>99512</v>
      </c>
      <c r="AF10" s="26">
        <v>97655</v>
      </c>
      <c r="AG10" s="26">
        <v>96353</v>
      </c>
      <c r="AH10" s="26">
        <v>95972</v>
      </c>
      <c r="AI10" s="26">
        <v>95715</v>
      </c>
      <c r="AJ10" s="26">
        <v>91347</v>
      </c>
      <c r="AK10" s="26">
        <v>90532</v>
      </c>
      <c r="AL10" s="7"/>
      <c r="AML10" s="323"/>
    </row>
    <row r="11" spans="1:38 1026:1026" x14ac:dyDescent="0.25">
      <c r="A11" s="52"/>
      <c r="B11" s="225"/>
      <c r="C11" s="225"/>
      <c r="D11" s="22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7"/>
    </row>
    <row r="12" spans="1:38 1026:1026" s="27" customFormat="1" x14ac:dyDescent="0.25">
      <c r="A12" s="27" t="s">
        <v>323</v>
      </c>
      <c r="B12" s="224" t="s">
        <v>43</v>
      </c>
      <c r="C12" s="224" t="s">
        <v>43</v>
      </c>
      <c r="D12" s="224" t="s">
        <v>43</v>
      </c>
      <c r="E12" s="226" t="s">
        <v>43</v>
      </c>
      <c r="F12" s="226" t="s">
        <v>43</v>
      </c>
      <c r="G12" s="226" t="s">
        <v>43</v>
      </c>
      <c r="H12" s="226" t="s">
        <v>43</v>
      </c>
      <c r="I12" s="226" t="s">
        <v>43</v>
      </c>
      <c r="J12" s="226" t="s">
        <v>43</v>
      </c>
      <c r="K12" s="226" t="s">
        <v>43</v>
      </c>
      <c r="L12" s="226" t="s">
        <v>43</v>
      </c>
      <c r="M12" s="226" t="s">
        <v>43</v>
      </c>
      <c r="N12" s="226" t="s">
        <v>43</v>
      </c>
      <c r="O12" s="226" t="s">
        <v>43</v>
      </c>
      <c r="P12" s="226" t="s">
        <v>43</v>
      </c>
      <c r="Q12" s="26">
        <v>162848</v>
      </c>
      <c r="R12" s="26">
        <v>165393</v>
      </c>
      <c r="S12" s="26">
        <v>158705</v>
      </c>
      <c r="T12" s="26">
        <v>154187</v>
      </c>
      <c r="U12" s="26">
        <v>166194</v>
      </c>
      <c r="V12" s="26">
        <v>171486</v>
      </c>
      <c r="W12" s="26">
        <v>169223</v>
      </c>
      <c r="X12" s="26">
        <v>173087</v>
      </c>
      <c r="Y12" s="26">
        <v>175942</v>
      </c>
      <c r="Z12" s="26">
        <v>176053</v>
      </c>
      <c r="AA12" s="26">
        <v>168563</v>
      </c>
      <c r="AB12" s="26">
        <v>169058</v>
      </c>
      <c r="AC12" s="26">
        <v>170685</v>
      </c>
      <c r="AD12" s="26">
        <v>173404</v>
      </c>
      <c r="AE12" s="26">
        <v>166654</v>
      </c>
      <c r="AF12" s="26">
        <v>163397</v>
      </c>
      <c r="AG12" s="26">
        <v>163871</v>
      </c>
      <c r="AH12" s="26">
        <v>164444</v>
      </c>
      <c r="AI12" s="26">
        <v>166325</v>
      </c>
      <c r="AJ12" s="26">
        <v>159346</v>
      </c>
      <c r="AK12" s="26">
        <v>159592</v>
      </c>
      <c r="AL12" s="7"/>
      <c r="AML12" s="323"/>
    </row>
    <row r="13" spans="1:38 1026:1026" x14ac:dyDescent="0.25">
      <c r="A13" t="s">
        <v>324</v>
      </c>
      <c r="B13" s="223" t="s">
        <v>43</v>
      </c>
      <c r="C13" s="223" t="s">
        <v>43</v>
      </c>
      <c r="D13" s="223" t="s">
        <v>43</v>
      </c>
      <c r="E13" s="105" t="s">
        <v>43</v>
      </c>
      <c r="F13" s="105" t="s">
        <v>43</v>
      </c>
      <c r="G13" s="105" t="s">
        <v>43</v>
      </c>
      <c r="H13" s="105" t="s">
        <v>43</v>
      </c>
      <c r="I13" s="105" t="s">
        <v>43</v>
      </c>
      <c r="J13" s="105" t="s">
        <v>43</v>
      </c>
      <c r="K13" s="105" t="s">
        <v>43</v>
      </c>
      <c r="L13" s="105" t="s">
        <v>43</v>
      </c>
      <c r="M13" s="105" t="s">
        <v>43</v>
      </c>
      <c r="N13" s="105" t="s">
        <v>43</v>
      </c>
      <c r="O13" s="105" t="s">
        <v>43</v>
      </c>
      <c r="P13" s="105" t="s">
        <v>43</v>
      </c>
      <c r="Q13" s="32">
        <v>108302</v>
      </c>
      <c r="R13" s="32">
        <v>108975</v>
      </c>
      <c r="S13" s="105">
        <v>104550</v>
      </c>
      <c r="T13" s="32">
        <v>101959</v>
      </c>
      <c r="U13" s="32">
        <v>108122</v>
      </c>
      <c r="V13" s="32">
        <v>113468</v>
      </c>
      <c r="W13" s="32">
        <v>111398</v>
      </c>
      <c r="X13" s="32">
        <v>114018</v>
      </c>
      <c r="Y13" s="32">
        <v>114563</v>
      </c>
      <c r="Z13" s="32">
        <v>115429</v>
      </c>
      <c r="AA13" s="32">
        <v>110727</v>
      </c>
      <c r="AB13" s="32">
        <v>110721</v>
      </c>
      <c r="AC13" s="32">
        <v>109877</v>
      </c>
      <c r="AD13" s="32">
        <v>111475</v>
      </c>
      <c r="AE13" s="32">
        <v>107171</v>
      </c>
      <c r="AF13" s="105">
        <v>105510</v>
      </c>
      <c r="AG13" s="32">
        <v>104064</v>
      </c>
      <c r="AH13" s="32">
        <v>103348</v>
      </c>
      <c r="AI13" s="32">
        <v>102816</v>
      </c>
      <c r="AJ13" s="32">
        <v>98754</v>
      </c>
      <c r="AK13" s="32">
        <v>97633</v>
      </c>
      <c r="AL13" s="7"/>
    </row>
    <row r="14" spans="1:38 1026:1026" s="27" customFormat="1" x14ac:dyDescent="0.25">
      <c r="A14" s="34"/>
      <c r="B14" s="35"/>
      <c r="C14" s="35"/>
      <c r="D14" s="35"/>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7"/>
      <c r="AML14" s="323"/>
    </row>
    <row r="15" spans="1:38 1026:1026" x14ac:dyDescent="0.25">
      <c r="A15" t="s">
        <v>325</v>
      </c>
      <c r="B15" s="223">
        <v>75327.465880000003</v>
      </c>
      <c r="C15" s="223">
        <v>72739.581120000003</v>
      </c>
      <c r="D15" s="223">
        <v>75871.547000000006</v>
      </c>
      <c r="E15" s="32">
        <v>79411.751999999993</v>
      </c>
      <c r="F15" s="32">
        <v>76192.146439999997</v>
      </c>
      <c r="G15" s="32">
        <v>68900.751359999995</v>
      </c>
      <c r="H15" s="32">
        <v>67458.407000000007</v>
      </c>
      <c r="I15" s="32">
        <v>73941</v>
      </c>
      <c r="J15" s="32">
        <v>69388</v>
      </c>
      <c r="K15" s="32">
        <v>64466</v>
      </c>
      <c r="L15" s="32">
        <v>62937</v>
      </c>
      <c r="M15" s="32">
        <v>63945</v>
      </c>
      <c r="N15" s="32">
        <v>61165</v>
      </c>
      <c r="O15" s="32">
        <v>59871</v>
      </c>
      <c r="P15" s="32">
        <v>61175</v>
      </c>
      <c r="Q15" s="32">
        <v>65957</v>
      </c>
      <c r="R15" s="32">
        <v>61883</v>
      </c>
      <c r="S15" s="32">
        <v>57085</v>
      </c>
      <c r="T15" s="32">
        <v>60184</v>
      </c>
      <c r="U15" s="32">
        <v>63941</v>
      </c>
      <c r="V15" s="32">
        <v>64369</v>
      </c>
      <c r="W15" s="32">
        <v>62616</v>
      </c>
      <c r="X15" s="32">
        <v>62061</v>
      </c>
      <c r="Y15" s="32">
        <v>62826</v>
      </c>
      <c r="Z15" s="32">
        <v>63431</v>
      </c>
      <c r="AA15" s="32">
        <v>57622</v>
      </c>
      <c r="AB15" s="32">
        <v>57825</v>
      </c>
      <c r="AC15" s="32">
        <v>58513</v>
      </c>
      <c r="AD15" s="32">
        <v>56666</v>
      </c>
      <c r="AE15" s="32">
        <v>50257</v>
      </c>
      <c r="AF15" s="32">
        <v>52068</v>
      </c>
      <c r="AG15" s="32">
        <v>52101</v>
      </c>
      <c r="AH15" s="32">
        <v>50337</v>
      </c>
      <c r="AI15" s="32">
        <v>40734</v>
      </c>
      <c r="AJ15" s="32">
        <v>43567</v>
      </c>
      <c r="AK15" s="32">
        <v>47573</v>
      </c>
      <c r="AL15" s="7"/>
    </row>
    <row r="16" spans="1:38 1026:1026" s="27" customFormat="1" x14ac:dyDescent="0.25">
      <c r="A16" s="27" t="s">
        <v>326</v>
      </c>
      <c r="B16" s="224">
        <v>250865.304</v>
      </c>
      <c r="C16" s="224">
        <v>253020.48300000001</v>
      </c>
      <c r="D16" s="224">
        <v>249674.27499999999</v>
      </c>
      <c r="E16" s="226">
        <v>247230.13500000001</v>
      </c>
      <c r="F16" s="26">
        <v>243628.33199999999</v>
      </c>
      <c r="G16" s="26">
        <v>243501.96100000001</v>
      </c>
      <c r="H16" s="26">
        <v>246591.853</v>
      </c>
      <c r="I16" s="226">
        <v>242270</v>
      </c>
      <c r="J16" s="26">
        <v>240998.7</v>
      </c>
      <c r="K16" s="26">
        <v>242893</v>
      </c>
      <c r="L16" s="26">
        <v>237316</v>
      </c>
      <c r="M16" s="26">
        <v>238371</v>
      </c>
      <c r="N16" s="26">
        <v>235869</v>
      </c>
      <c r="O16" s="26">
        <v>235126</v>
      </c>
      <c r="P16" s="26">
        <v>234128</v>
      </c>
      <c r="Q16" s="26">
        <v>230174</v>
      </c>
      <c r="R16" s="26">
        <v>231677</v>
      </c>
      <c r="S16" s="26">
        <v>225627</v>
      </c>
      <c r="T16" s="26">
        <v>223498</v>
      </c>
      <c r="U16" s="26">
        <v>229682</v>
      </c>
      <c r="V16" s="26">
        <v>237417</v>
      </c>
      <c r="W16" s="26">
        <v>244012</v>
      </c>
      <c r="X16" s="26">
        <v>243534</v>
      </c>
      <c r="Y16" s="26">
        <v>248801</v>
      </c>
      <c r="Z16" s="26">
        <v>246313</v>
      </c>
      <c r="AA16" s="26">
        <v>247137</v>
      </c>
      <c r="AB16" s="26">
        <v>240159</v>
      </c>
      <c r="AC16" s="26">
        <v>240276</v>
      </c>
      <c r="AD16" s="26">
        <v>246829</v>
      </c>
      <c r="AE16" s="26">
        <v>240336</v>
      </c>
      <c r="AF16" s="26">
        <v>228535</v>
      </c>
      <c r="AG16" s="26">
        <v>233116</v>
      </c>
      <c r="AH16" s="26">
        <v>227369</v>
      </c>
      <c r="AI16" s="26">
        <v>234306</v>
      </c>
      <c r="AJ16" s="26">
        <v>223511</v>
      </c>
      <c r="AK16" s="26">
        <v>225704</v>
      </c>
      <c r="AL16" s="7"/>
      <c r="AML16" s="323"/>
    </row>
    <row r="17" spans="1:38 1026:1026" x14ac:dyDescent="0.25">
      <c r="A17" s="84"/>
      <c r="B17" s="225"/>
      <c r="C17" s="225"/>
      <c r="D17" s="22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7"/>
    </row>
    <row r="18" spans="1:38 1026:1026" s="27" customFormat="1" x14ac:dyDescent="0.25">
      <c r="A18" s="121" t="s">
        <v>327</v>
      </c>
      <c r="B18" s="224">
        <v>55837.357000000004</v>
      </c>
      <c r="C18" s="224">
        <v>55623.716999999997</v>
      </c>
      <c r="D18" s="224">
        <v>55335.29</v>
      </c>
      <c r="E18" s="26">
        <v>55450.925000000003</v>
      </c>
      <c r="F18" s="26">
        <v>54906.14</v>
      </c>
      <c r="G18" s="26">
        <v>53620.692000000003</v>
      </c>
      <c r="H18" s="26">
        <v>53488.502</v>
      </c>
      <c r="I18" s="26">
        <v>53182</v>
      </c>
      <c r="J18" s="26">
        <v>53123</v>
      </c>
      <c r="K18" s="26">
        <v>52956</v>
      </c>
      <c r="L18" s="26">
        <v>52747</v>
      </c>
      <c r="M18" s="26">
        <v>52512</v>
      </c>
      <c r="N18" s="26">
        <v>51688</v>
      </c>
      <c r="O18" s="26">
        <v>51436</v>
      </c>
      <c r="P18" s="26">
        <v>51269</v>
      </c>
      <c r="Q18" s="26">
        <v>50928</v>
      </c>
      <c r="R18" s="26">
        <v>49886</v>
      </c>
      <c r="S18" s="26">
        <v>49135</v>
      </c>
      <c r="T18" s="26">
        <v>48865</v>
      </c>
      <c r="U18" s="26">
        <v>48805</v>
      </c>
      <c r="V18" s="26">
        <v>48531</v>
      </c>
      <c r="W18" s="26">
        <v>48151</v>
      </c>
      <c r="X18" s="26">
        <v>47474</v>
      </c>
      <c r="Y18" s="26">
        <v>47053</v>
      </c>
      <c r="Z18" s="226">
        <v>46620</v>
      </c>
      <c r="AA18" s="26">
        <v>45792</v>
      </c>
      <c r="AB18" s="26">
        <v>45417</v>
      </c>
      <c r="AC18" s="26">
        <v>44927</v>
      </c>
      <c r="AD18" s="26">
        <v>44864</v>
      </c>
      <c r="AE18" s="26">
        <v>44673</v>
      </c>
      <c r="AF18" s="26">
        <v>44476</v>
      </c>
      <c r="AG18" s="226">
        <v>44270</v>
      </c>
      <c r="AH18" s="26">
        <v>43906</v>
      </c>
      <c r="AI18" s="26">
        <v>43538</v>
      </c>
      <c r="AJ18" s="26">
        <v>43325</v>
      </c>
      <c r="AK18" s="26">
        <v>43325</v>
      </c>
      <c r="AL18" s="7"/>
      <c r="AML18" s="323"/>
    </row>
    <row r="19" spans="1:38 1026:1026" x14ac:dyDescent="0.25">
      <c r="A19" s="122" t="s">
        <v>328</v>
      </c>
      <c r="B19" s="223">
        <v>28166.272000000001</v>
      </c>
      <c r="C19" s="223">
        <v>28031.3</v>
      </c>
      <c r="D19" s="223">
        <v>27659.151000000002</v>
      </c>
      <c r="E19" s="32">
        <v>28375.267</v>
      </c>
      <c r="F19" s="32">
        <v>28103.257000000001</v>
      </c>
      <c r="G19" s="32">
        <v>27992.799999999999</v>
      </c>
      <c r="H19" s="32">
        <v>26882.14</v>
      </c>
      <c r="I19" s="32">
        <v>26973</v>
      </c>
      <c r="J19" s="32">
        <v>26613</v>
      </c>
      <c r="K19" s="32">
        <v>26012</v>
      </c>
      <c r="L19" s="32">
        <v>25916</v>
      </c>
      <c r="M19" s="32">
        <v>25795</v>
      </c>
      <c r="N19" s="32">
        <v>25151</v>
      </c>
      <c r="O19" s="32">
        <v>24863</v>
      </c>
      <c r="P19" s="32">
        <v>24669</v>
      </c>
      <c r="Q19" s="32">
        <v>24511</v>
      </c>
      <c r="R19" s="32">
        <v>24125</v>
      </c>
      <c r="S19" s="32">
        <v>23698</v>
      </c>
      <c r="T19" s="32">
        <v>23476</v>
      </c>
      <c r="U19" s="32">
        <v>23526</v>
      </c>
      <c r="V19" s="32">
        <v>23375</v>
      </c>
      <c r="W19" s="32">
        <v>23092</v>
      </c>
      <c r="X19" s="32">
        <v>22771</v>
      </c>
      <c r="Y19" s="32">
        <v>22459</v>
      </c>
      <c r="Z19" s="32">
        <v>22138</v>
      </c>
      <c r="AA19" s="32">
        <v>21523</v>
      </c>
      <c r="AB19" s="32">
        <v>20794</v>
      </c>
      <c r="AC19" s="32">
        <v>20216</v>
      </c>
      <c r="AD19" s="32">
        <v>20093</v>
      </c>
      <c r="AE19" s="32">
        <v>20794</v>
      </c>
      <c r="AF19" s="32">
        <v>18569</v>
      </c>
      <c r="AG19" s="105">
        <v>18360</v>
      </c>
      <c r="AH19" s="32">
        <v>18105</v>
      </c>
      <c r="AI19" s="32">
        <v>17364</v>
      </c>
      <c r="AJ19" s="32">
        <v>16499</v>
      </c>
      <c r="AK19" s="32">
        <v>16406</v>
      </c>
      <c r="AL19" s="7"/>
    </row>
    <row r="20" spans="1:38 1026:1026" s="27" customFormat="1" x14ac:dyDescent="0.25">
      <c r="A20" s="121" t="s">
        <v>329</v>
      </c>
      <c r="B20" s="224">
        <v>11525</v>
      </c>
      <c r="C20" s="224">
        <v>11551</v>
      </c>
      <c r="D20" s="224">
        <v>11558</v>
      </c>
      <c r="E20" s="26">
        <v>11534</v>
      </c>
      <c r="F20" s="26">
        <v>11547</v>
      </c>
      <c r="G20" s="26">
        <v>11516</v>
      </c>
      <c r="H20" s="26">
        <v>11356</v>
      </c>
      <c r="I20" s="26">
        <v>11259</v>
      </c>
      <c r="J20" s="26">
        <v>11262</v>
      </c>
      <c r="K20" s="226">
        <v>11260</v>
      </c>
      <c r="L20" s="26">
        <v>11267</v>
      </c>
      <c r="M20" s="26">
        <v>11326</v>
      </c>
      <c r="N20" s="26">
        <v>11325</v>
      </c>
      <c r="O20" s="26">
        <v>11293</v>
      </c>
      <c r="P20" s="226">
        <v>11240</v>
      </c>
      <c r="Q20" s="26">
        <v>11261</v>
      </c>
      <c r="R20" s="26">
        <v>11986</v>
      </c>
      <c r="S20" s="26">
        <v>12098</v>
      </c>
      <c r="T20" s="26">
        <v>12272</v>
      </c>
      <c r="U20" s="26">
        <v>12549</v>
      </c>
      <c r="V20" s="226">
        <v>12540</v>
      </c>
      <c r="W20" s="26">
        <v>12136</v>
      </c>
      <c r="X20" s="226">
        <v>11920</v>
      </c>
      <c r="Y20" s="26">
        <v>11857</v>
      </c>
      <c r="Z20" s="26">
        <v>11865</v>
      </c>
      <c r="AA20" s="26">
        <v>11911</v>
      </c>
      <c r="AB20" s="26">
        <v>11827</v>
      </c>
      <c r="AC20" s="26">
        <v>11548</v>
      </c>
      <c r="AD20" s="26">
        <v>11611</v>
      </c>
      <c r="AE20" s="26">
        <v>11827</v>
      </c>
      <c r="AF20" s="26">
        <v>11518</v>
      </c>
      <c r="AG20" s="26">
        <v>11508</v>
      </c>
      <c r="AH20" s="26">
        <v>11536</v>
      </c>
      <c r="AI20" s="26">
        <v>11482</v>
      </c>
      <c r="AJ20" s="226">
        <v>11430</v>
      </c>
      <c r="AK20" s="26">
        <v>11394</v>
      </c>
      <c r="AL20" s="7"/>
      <c r="AML20" s="323"/>
    </row>
    <row r="21" spans="1:38 1026:1026" x14ac:dyDescent="0.25">
      <c r="A21" s="228"/>
      <c r="B21" s="225"/>
      <c r="C21" s="225"/>
      <c r="D21" s="22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7"/>
    </row>
    <row r="22" spans="1:38 1026:1026" s="27" customFormat="1" x14ac:dyDescent="0.25">
      <c r="A22" s="121" t="s">
        <v>330</v>
      </c>
      <c r="B22" s="224">
        <v>641</v>
      </c>
      <c r="C22" s="224">
        <v>641</v>
      </c>
      <c r="D22" s="224">
        <v>642</v>
      </c>
      <c r="E22" s="226">
        <v>639</v>
      </c>
      <c r="F22" s="226">
        <v>638</v>
      </c>
      <c r="G22" s="226">
        <v>636</v>
      </c>
      <c r="H22" s="226">
        <v>636</v>
      </c>
      <c r="I22" s="226">
        <v>636</v>
      </c>
      <c r="J22" s="226">
        <v>636</v>
      </c>
      <c r="K22" s="226">
        <v>636</v>
      </c>
      <c r="L22" s="226">
        <v>635</v>
      </c>
      <c r="M22" s="226">
        <v>635</v>
      </c>
      <c r="N22" s="226">
        <v>635</v>
      </c>
      <c r="O22" s="226">
        <v>634</v>
      </c>
      <c r="P22" s="226">
        <v>634</v>
      </c>
      <c r="Q22" s="226">
        <v>634</v>
      </c>
      <c r="R22" s="226">
        <v>634</v>
      </c>
      <c r="S22" s="226">
        <v>634</v>
      </c>
      <c r="T22" s="226">
        <v>634</v>
      </c>
      <c r="U22" s="226">
        <v>635</v>
      </c>
      <c r="V22" s="226">
        <v>635</v>
      </c>
      <c r="W22" s="226">
        <v>631</v>
      </c>
      <c r="X22" s="226">
        <v>631</v>
      </c>
      <c r="Y22" s="226">
        <v>626</v>
      </c>
      <c r="Z22" s="226">
        <v>626</v>
      </c>
      <c r="AA22" s="226">
        <v>626</v>
      </c>
      <c r="AB22" s="226">
        <v>625</v>
      </c>
      <c r="AC22" s="226">
        <v>625</v>
      </c>
      <c r="AD22" s="226">
        <v>625</v>
      </c>
      <c r="AE22" s="226">
        <v>624</v>
      </c>
      <c r="AF22" s="226">
        <v>624</v>
      </c>
      <c r="AG22" s="226">
        <v>622</v>
      </c>
      <c r="AH22" s="226">
        <v>620</v>
      </c>
      <c r="AI22" s="226">
        <v>619</v>
      </c>
      <c r="AJ22" s="226">
        <v>618</v>
      </c>
      <c r="AK22" s="226">
        <v>617</v>
      </c>
      <c r="AL22" s="7"/>
      <c r="AML22" s="323"/>
    </row>
    <row r="23" spans="1:38 1026:1026" x14ac:dyDescent="0.25">
      <c r="A23" s="122" t="s">
        <v>331</v>
      </c>
      <c r="B23" s="223">
        <v>311</v>
      </c>
      <c r="C23" s="223">
        <v>311</v>
      </c>
      <c r="D23" s="223">
        <v>311</v>
      </c>
      <c r="E23" s="105">
        <v>309</v>
      </c>
      <c r="F23" s="105">
        <v>307</v>
      </c>
      <c r="G23" s="105">
        <v>304</v>
      </c>
      <c r="H23" s="105">
        <v>303</v>
      </c>
      <c r="I23" s="105">
        <v>303</v>
      </c>
      <c r="J23" s="105">
        <v>302</v>
      </c>
      <c r="K23" s="105">
        <v>300</v>
      </c>
      <c r="L23" s="105">
        <v>299</v>
      </c>
      <c r="M23" s="105">
        <v>299</v>
      </c>
      <c r="N23" s="105">
        <v>299</v>
      </c>
      <c r="O23" s="105">
        <v>298</v>
      </c>
      <c r="P23" s="105">
        <v>298</v>
      </c>
      <c r="Q23" s="105">
        <v>294</v>
      </c>
      <c r="R23" s="105">
        <v>294</v>
      </c>
      <c r="S23" s="105">
        <v>292</v>
      </c>
      <c r="T23" s="105">
        <v>287</v>
      </c>
      <c r="U23" s="105">
        <v>288</v>
      </c>
      <c r="V23" s="105">
        <v>288</v>
      </c>
      <c r="W23" s="105">
        <v>288</v>
      </c>
      <c r="X23" s="105">
        <v>288</v>
      </c>
      <c r="Y23" s="105">
        <v>283</v>
      </c>
      <c r="Z23" s="105">
        <v>283</v>
      </c>
      <c r="AA23" s="105">
        <v>283</v>
      </c>
      <c r="AB23" s="105">
        <v>279</v>
      </c>
      <c r="AC23" s="105">
        <v>279</v>
      </c>
      <c r="AD23" s="105">
        <v>277</v>
      </c>
      <c r="AE23" s="105">
        <v>239</v>
      </c>
      <c r="AF23" s="105">
        <v>236</v>
      </c>
      <c r="AG23" s="105">
        <v>228</v>
      </c>
      <c r="AH23" s="105">
        <v>225</v>
      </c>
      <c r="AI23" s="105">
        <v>223</v>
      </c>
      <c r="AJ23" s="105">
        <v>220</v>
      </c>
      <c r="AK23" s="105">
        <v>213</v>
      </c>
      <c r="AL23" s="7"/>
    </row>
    <row r="24" spans="1:38 1026:1026" s="27" customFormat="1" x14ac:dyDescent="0.25">
      <c r="A24" s="121" t="s">
        <v>332</v>
      </c>
      <c r="B24" s="224">
        <v>629</v>
      </c>
      <c r="C24" s="224">
        <v>629</v>
      </c>
      <c r="D24" s="224">
        <v>629</v>
      </c>
      <c r="E24" s="226">
        <v>629</v>
      </c>
      <c r="F24" s="226">
        <v>629</v>
      </c>
      <c r="G24" s="226">
        <v>628</v>
      </c>
      <c r="H24" s="226">
        <v>628</v>
      </c>
      <c r="I24" s="226">
        <v>628</v>
      </c>
      <c r="J24" s="226">
        <v>627</v>
      </c>
      <c r="K24" s="226">
        <v>626</v>
      </c>
      <c r="L24" s="226">
        <v>626</v>
      </c>
      <c r="M24" s="226">
        <v>626</v>
      </c>
      <c r="N24" s="226">
        <v>626</v>
      </c>
      <c r="O24" s="226">
        <v>626</v>
      </c>
      <c r="P24" s="226">
        <v>624</v>
      </c>
      <c r="Q24" s="226">
        <v>623</v>
      </c>
      <c r="R24" s="226">
        <v>623</v>
      </c>
      <c r="S24" s="226">
        <v>621</v>
      </c>
      <c r="T24" s="226">
        <v>619</v>
      </c>
      <c r="U24" s="226">
        <v>620</v>
      </c>
      <c r="V24" s="226">
        <v>618</v>
      </c>
      <c r="W24" s="226">
        <v>617</v>
      </c>
      <c r="X24" s="226">
        <v>617</v>
      </c>
      <c r="Y24" s="226">
        <v>617</v>
      </c>
      <c r="Z24" s="226">
        <v>617</v>
      </c>
      <c r="AA24" s="226">
        <v>615</v>
      </c>
      <c r="AB24" s="226">
        <v>612</v>
      </c>
      <c r="AC24" s="226">
        <v>612</v>
      </c>
      <c r="AD24" s="226">
        <v>612</v>
      </c>
      <c r="AE24" s="226">
        <v>611</v>
      </c>
      <c r="AF24" s="226">
        <v>611</v>
      </c>
      <c r="AG24" s="226">
        <v>611</v>
      </c>
      <c r="AH24" s="226">
        <v>606</v>
      </c>
      <c r="AI24" s="226">
        <v>606</v>
      </c>
      <c r="AJ24" s="226">
        <v>605</v>
      </c>
      <c r="AK24" s="226">
        <v>603</v>
      </c>
      <c r="AL24" s="7"/>
      <c r="AML24" s="323"/>
    </row>
    <row r="25" spans="1:38 1026:1026" x14ac:dyDescent="0.25">
      <c r="A25" s="122" t="s">
        <v>333</v>
      </c>
      <c r="B25" s="223">
        <v>263</v>
      </c>
      <c r="C25" s="223">
        <v>263</v>
      </c>
      <c r="D25" s="223">
        <v>261</v>
      </c>
      <c r="E25" s="105">
        <v>259</v>
      </c>
      <c r="F25" s="105">
        <v>257</v>
      </c>
      <c r="G25" s="105">
        <v>257</v>
      </c>
      <c r="H25" s="105">
        <v>256</v>
      </c>
      <c r="I25" s="105">
        <v>255</v>
      </c>
      <c r="J25" s="105">
        <v>251</v>
      </c>
      <c r="K25" s="105">
        <v>250</v>
      </c>
      <c r="L25" s="105">
        <v>250</v>
      </c>
      <c r="M25" s="105">
        <v>249</v>
      </c>
      <c r="N25" s="105">
        <v>245</v>
      </c>
      <c r="O25" s="105">
        <v>243</v>
      </c>
      <c r="P25" s="105">
        <v>241</v>
      </c>
      <c r="Q25" s="105">
        <v>240</v>
      </c>
      <c r="R25" s="105">
        <v>240</v>
      </c>
      <c r="S25" s="105">
        <v>239</v>
      </c>
      <c r="T25" s="105">
        <v>233</v>
      </c>
      <c r="U25" s="105">
        <v>234</v>
      </c>
      <c r="V25" s="105">
        <v>233</v>
      </c>
      <c r="W25" s="105">
        <v>227</v>
      </c>
      <c r="X25" s="105">
        <v>226</v>
      </c>
      <c r="Y25" s="105">
        <v>223</v>
      </c>
      <c r="Z25" s="105">
        <v>223</v>
      </c>
      <c r="AA25" s="105">
        <v>220</v>
      </c>
      <c r="AB25" s="105">
        <v>210</v>
      </c>
      <c r="AC25" s="105">
        <v>201</v>
      </c>
      <c r="AD25" s="105">
        <v>200</v>
      </c>
      <c r="AE25" s="105">
        <v>180</v>
      </c>
      <c r="AF25" s="105">
        <v>179</v>
      </c>
      <c r="AG25" s="105">
        <v>178</v>
      </c>
      <c r="AH25" s="105">
        <v>176</v>
      </c>
      <c r="AI25" s="105">
        <v>174</v>
      </c>
      <c r="AJ25" s="105">
        <v>167</v>
      </c>
      <c r="AK25" s="105">
        <v>162</v>
      </c>
      <c r="AL25" s="7"/>
    </row>
    <row r="26" spans="1:38 1026:1026" s="27" customFormat="1" x14ac:dyDescent="0.25">
      <c r="A26" s="34"/>
      <c r="B26" s="35"/>
      <c r="C26" s="35"/>
      <c r="D26" s="35"/>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7"/>
      <c r="AML26" s="323"/>
    </row>
    <row r="27" spans="1:38 1026:1026" x14ac:dyDescent="0.25">
      <c r="A27" t="s">
        <v>334</v>
      </c>
      <c r="B27" s="223">
        <v>11395.647999999999</v>
      </c>
      <c r="C27" s="223">
        <v>11373.221</v>
      </c>
      <c r="D27" s="223">
        <v>11380.299000000001</v>
      </c>
      <c r="E27" s="32">
        <v>11573.67</v>
      </c>
      <c r="F27" s="32">
        <v>11364.739</v>
      </c>
      <c r="G27" s="32">
        <v>11333.949000000001</v>
      </c>
      <c r="H27" s="32">
        <v>11345.4</v>
      </c>
      <c r="I27" s="105">
        <v>11300</v>
      </c>
      <c r="J27" s="105">
        <v>11300</v>
      </c>
      <c r="K27" s="105">
        <v>11300</v>
      </c>
      <c r="L27" s="32">
        <v>11302</v>
      </c>
      <c r="M27" s="32">
        <v>11301</v>
      </c>
      <c r="N27" s="32">
        <v>11333</v>
      </c>
      <c r="O27" s="32">
        <v>11287</v>
      </c>
      <c r="P27" s="32">
        <v>11263</v>
      </c>
      <c r="Q27" s="32">
        <v>11265</v>
      </c>
      <c r="R27" s="105">
        <v>11270</v>
      </c>
      <c r="S27" s="32">
        <v>11239</v>
      </c>
      <c r="T27" s="105">
        <v>11200</v>
      </c>
      <c r="U27" s="32">
        <v>11245</v>
      </c>
      <c r="V27" s="32">
        <v>11221</v>
      </c>
      <c r="W27" s="32">
        <v>11187</v>
      </c>
      <c r="X27" s="105">
        <v>11150</v>
      </c>
      <c r="Y27" s="32">
        <v>11147</v>
      </c>
      <c r="Z27" s="32">
        <v>11125</v>
      </c>
      <c r="AA27" s="32">
        <v>11071</v>
      </c>
      <c r="AB27" s="32">
        <v>11023</v>
      </c>
      <c r="AC27" s="32">
        <v>10978</v>
      </c>
      <c r="AD27" s="105">
        <v>10970</v>
      </c>
      <c r="AE27" s="32">
        <v>10913</v>
      </c>
      <c r="AF27" s="32">
        <v>10844</v>
      </c>
      <c r="AG27" s="32">
        <v>10774</v>
      </c>
      <c r="AH27" s="32">
        <v>10755</v>
      </c>
      <c r="AI27" s="32">
        <v>10695</v>
      </c>
      <c r="AJ27" s="32">
        <v>10664</v>
      </c>
      <c r="AK27" s="32">
        <v>10617</v>
      </c>
      <c r="AL27" s="7"/>
    </row>
    <row r="28" spans="1:38 1026:1026" s="27" customFormat="1" x14ac:dyDescent="0.25">
      <c r="A28" s="27" t="s">
        <v>335</v>
      </c>
      <c r="B28" s="224">
        <v>8112.3720000000003</v>
      </c>
      <c r="C28" s="224">
        <v>8103.0060000000003</v>
      </c>
      <c r="D28" s="224">
        <v>8084.95</v>
      </c>
      <c r="E28" s="26">
        <v>8158.0839999999998</v>
      </c>
      <c r="F28" s="26">
        <v>8052.4750000000004</v>
      </c>
      <c r="G28" s="26">
        <v>7894.4260000000004</v>
      </c>
      <c r="H28" s="226">
        <v>7870.2</v>
      </c>
      <c r="I28" s="226">
        <v>7800</v>
      </c>
      <c r="J28" s="226">
        <v>7700</v>
      </c>
      <c r="K28" s="226">
        <v>7700</v>
      </c>
      <c r="L28" s="26">
        <v>7769</v>
      </c>
      <c r="M28" s="226">
        <v>7740</v>
      </c>
      <c r="N28" s="26">
        <v>7725</v>
      </c>
      <c r="O28" s="26">
        <v>7658</v>
      </c>
      <c r="P28" s="226">
        <v>7630</v>
      </c>
      <c r="Q28" s="26">
        <v>7612</v>
      </c>
      <c r="R28" s="26">
        <v>7593</v>
      </c>
      <c r="S28" s="226">
        <v>7560</v>
      </c>
      <c r="T28" s="26">
        <v>7533</v>
      </c>
      <c r="U28" s="26">
        <v>7559</v>
      </c>
      <c r="V28" s="26">
        <v>7538</v>
      </c>
      <c r="W28" s="26">
        <v>7494</v>
      </c>
      <c r="X28" s="26">
        <v>7385</v>
      </c>
      <c r="Y28" s="26">
        <v>7348</v>
      </c>
      <c r="Z28" s="26">
        <v>7328</v>
      </c>
      <c r="AA28" s="26">
        <v>7269</v>
      </c>
      <c r="AB28" s="26">
        <v>7128</v>
      </c>
      <c r="AC28" s="26">
        <v>7062</v>
      </c>
      <c r="AD28" s="26">
        <v>7043</v>
      </c>
      <c r="AE28" s="26">
        <v>6948</v>
      </c>
      <c r="AF28" s="26">
        <v>6902</v>
      </c>
      <c r="AG28" s="26">
        <v>6829</v>
      </c>
      <c r="AH28" s="26">
        <v>6749</v>
      </c>
      <c r="AI28" s="26">
        <v>6641</v>
      </c>
      <c r="AJ28" s="26">
        <v>6567</v>
      </c>
      <c r="AK28" s="226">
        <v>6440</v>
      </c>
      <c r="AL28" s="7"/>
      <c r="AML28" s="323"/>
    </row>
    <row r="29" spans="1:38 1026:1026" x14ac:dyDescent="0.25">
      <c r="B29" s="8"/>
      <c r="C29" s="8"/>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7"/>
    </row>
    <row r="30" spans="1:38 1026:1026" s="27" customFormat="1" x14ac:dyDescent="0.25">
      <c r="A30" s="27" t="s">
        <v>336</v>
      </c>
      <c r="B30" s="229">
        <v>91</v>
      </c>
      <c r="C30" s="229">
        <v>92.2</v>
      </c>
      <c r="D30" s="229">
        <v>90.9</v>
      </c>
      <c r="E30" s="230">
        <v>91.3</v>
      </c>
      <c r="F30" s="230">
        <v>91.75</v>
      </c>
      <c r="G30" s="230">
        <v>89.15</v>
      </c>
      <c r="H30" s="230">
        <v>92.1</v>
      </c>
      <c r="I30" s="230">
        <v>91.75</v>
      </c>
      <c r="J30" s="230">
        <v>92.4</v>
      </c>
      <c r="K30" s="230">
        <v>91.35</v>
      </c>
      <c r="L30" s="230">
        <v>90.95</v>
      </c>
      <c r="M30" s="230">
        <v>89.25</v>
      </c>
      <c r="N30" s="230">
        <v>92.4</v>
      </c>
      <c r="O30" s="230">
        <v>90.35</v>
      </c>
      <c r="P30" s="230">
        <v>90.95</v>
      </c>
      <c r="Q30" s="230">
        <v>91.65</v>
      </c>
      <c r="R30" s="230">
        <v>90.95</v>
      </c>
      <c r="S30" s="230">
        <v>92.25</v>
      </c>
      <c r="T30" s="230">
        <v>90.55</v>
      </c>
      <c r="U30" s="230">
        <v>90.2</v>
      </c>
      <c r="V30" s="230">
        <v>91.8</v>
      </c>
      <c r="W30" s="230">
        <v>90.7</v>
      </c>
      <c r="X30" s="230">
        <v>92</v>
      </c>
      <c r="Y30" s="230">
        <v>88.85</v>
      </c>
      <c r="Z30" s="230">
        <v>92.45</v>
      </c>
      <c r="AA30" s="230">
        <v>89.8</v>
      </c>
      <c r="AB30" s="230">
        <v>92.2</v>
      </c>
      <c r="AC30" s="230">
        <v>89.5</v>
      </c>
      <c r="AD30" s="230">
        <v>91.55</v>
      </c>
      <c r="AE30" s="230">
        <v>91.45</v>
      </c>
      <c r="AF30" s="230">
        <v>91.5</v>
      </c>
      <c r="AG30" s="230">
        <v>90</v>
      </c>
      <c r="AH30" s="230">
        <v>92.4</v>
      </c>
      <c r="AI30" s="230">
        <v>93</v>
      </c>
      <c r="AJ30" s="230">
        <v>90.9</v>
      </c>
      <c r="AK30" s="230">
        <v>89.1</v>
      </c>
      <c r="AL30" s="7"/>
      <c r="AML30" s="323"/>
    </row>
    <row r="31" spans="1:38 1026:1026" x14ac:dyDescent="0.25">
      <c r="A31" t="s">
        <v>337</v>
      </c>
      <c r="B31" s="231">
        <v>30.3333333333333</v>
      </c>
      <c r="C31" s="231">
        <v>30.733333333333299</v>
      </c>
      <c r="D31" s="231">
        <v>30.3</v>
      </c>
      <c r="E31" s="232">
        <v>30.43</v>
      </c>
      <c r="F31" s="232">
        <v>30.58</v>
      </c>
      <c r="G31" s="232">
        <v>29.716666666666701</v>
      </c>
      <c r="H31" s="232">
        <v>30.7</v>
      </c>
      <c r="I31" s="232">
        <v>30.5833333333333</v>
      </c>
      <c r="J31" s="232">
        <v>30.8</v>
      </c>
      <c r="K31" s="232">
        <v>30.45</v>
      </c>
      <c r="L31" s="232">
        <v>30.316666666666698</v>
      </c>
      <c r="M31" s="232">
        <v>29.75</v>
      </c>
      <c r="N31" s="232">
        <v>30.8</v>
      </c>
      <c r="O31" s="232">
        <v>30.116666666666699</v>
      </c>
      <c r="P31" s="232">
        <v>30.316666666666698</v>
      </c>
      <c r="Q31" s="232">
        <v>30.55</v>
      </c>
      <c r="R31" s="232">
        <v>30.316666666666698</v>
      </c>
      <c r="S31" s="232">
        <v>30.75</v>
      </c>
      <c r="T31" s="232">
        <v>30.183333333333302</v>
      </c>
      <c r="U31" s="232">
        <v>30.066666666666698</v>
      </c>
      <c r="V31" s="232">
        <v>30.6</v>
      </c>
      <c r="W31" s="232">
        <v>30.233333333333299</v>
      </c>
      <c r="X31" s="232">
        <v>30.6666666666667</v>
      </c>
      <c r="Y31" s="232">
        <v>29.616666666666699</v>
      </c>
      <c r="Z31" s="232">
        <v>30.816666666666698</v>
      </c>
      <c r="AA31" s="232">
        <v>29.933333333333302</v>
      </c>
      <c r="AB31" s="232">
        <v>30.733333333333299</v>
      </c>
      <c r="AC31" s="232">
        <v>29.8333333333333</v>
      </c>
      <c r="AD31" s="232">
        <v>30.516666666666701</v>
      </c>
      <c r="AE31" s="232">
        <v>30.483333333333299</v>
      </c>
      <c r="AF31" s="232">
        <v>30.5</v>
      </c>
      <c r="AG31" s="232">
        <v>30</v>
      </c>
      <c r="AH31" s="232">
        <v>30.8</v>
      </c>
      <c r="AI31" s="232">
        <v>31</v>
      </c>
      <c r="AJ31" s="232">
        <v>30.3</v>
      </c>
      <c r="AK31" s="232">
        <v>29.7</v>
      </c>
      <c r="AL31" s="7"/>
    </row>
    <row r="32" spans="1:38 1026:1026" s="27" customFormat="1" x14ac:dyDescent="0.25">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7"/>
      <c r="AML32" s="323"/>
    </row>
    <row r="33" spans="1:38" ht="15" customHeight="1" x14ac:dyDescent="0.25">
      <c r="A33" s="234" t="s">
        <v>338</v>
      </c>
      <c r="B33" s="234"/>
      <c r="C33" s="234"/>
      <c r="D33" s="108"/>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L33" s="7"/>
    </row>
    <row r="34" spans="1:38" ht="15" customHeight="1" x14ac:dyDescent="0.25">
      <c r="A34" s="234" t="s">
        <v>339</v>
      </c>
      <c r="B34" s="234"/>
      <c r="C34" s="234"/>
      <c r="D34" s="108"/>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L34" s="7"/>
    </row>
    <row r="35" spans="1:38" ht="15" customHeight="1" x14ac:dyDescent="0.25">
      <c r="A35" s="234" t="s">
        <v>340</v>
      </c>
      <c r="B35" s="234"/>
      <c r="C35" s="234"/>
      <c r="D35" s="108"/>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L35" s="7"/>
    </row>
    <row r="36" spans="1:38" ht="15" customHeight="1" x14ac:dyDescent="0.25">
      <c r="A36" s="234" t="s">
        <v>341</v>
      </c>
      <c r="B36" s="234"/>
      <c r="C36" s="234"/>
      <c r="D36" s="108"/>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L36" s="7"/>
    </row>
    <row r="37" spans="1:38" x14ac:dyDescent="0.25">
      <c r="AL37" s="7"/>
    </row>
    <row r="38" spans="1:38" x14ac:dyDescent="0.25">
      <c r="AL38" s="7"/>
    </row>
  </sheetData>
  <mergeCells count="1">
    <mergeCell ref="F1:V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showGridLines="0" zoomScale="80" zoomScaleNormal="80" workbookViewId="0"/>
  </sheetViews>
  <sheetFormatPr defaultRowHeight="15" zeroHeight="1" x14ac:dyDescent="0.25"/>
  <cols>
    <col min="1" max="1" width="47.85546875" customWidth="1"/>
    <col min="2" max="2" width="14.5703125" style="8" customWidth="1"/>
    <col min="3" max="3" width="12.42578125" style="8" customWidth="1"/>
    <col min="4" max="37" width="12.42578125" style="235" customWidth="1"/>
    <col min="38" max="1025" width="12.42578125" customWidth="1"/>
  </cols>
  <sheetData>
    <row r="1" spans="1:38" ht="104.25" customHeight="1" x14ac:dyDescent="0.25">
      <c r="F1" s="2" t="s">
        <v>342</v>
      </c>
      <c r="G1" s="2"/>
      <c r="H1" s="2"/>
      <c r="I1" s="2"/>
      <c r="J1" s="2"/>
      <c r="K1" s="2"/>
      <c r="L1" s="2"/>
      <c r="M1" s="2"/>
      <c r="N1" s="2"/>
      <c r="O1" s="2"/>
      <c r="P1" s="2"/>
      <c r="Q1" s="2"/>
      <c r="R1" s="2"/>
      <c r="S1" s="2"/>
      <c r="T1" s="2"/>
      <c r="U1" s="2"/>
      <c r="V1" s="2"/>
    </row>
    <row r="2" spans="1:38" s="109" customFormat="1" ht="15.75" x14ac:dyDescent="0.25">
      <c r="B2" s="110" t="s">
        <v>3</v>
      </c>
      <c r="C2" s="236" t="s">
        <v>4</v>
      </c>
      <c r="D2" s="236" t="s">
        <v>5</v>
      </c>
      <c r="E2" s="236" t="s">
        <v>6</v>
      </c>
      <c r="F2" s="236" t="s">
        <v>7</v>
      </c>
      <c r="G2" s="236" t="s">
        <v>8</v>
      </c>
      <c r="H2" s="236" t="s">
        <v>9</v>
      </c>
      <c r="I2" s="236" t="s">
        <v>10</v>
      </c>
      <c r="J2" s="236" t="s">
        <v>11</v>
      </c>
      <c r="K2" s="236" t="s">
        <v>12</v>
      </c>
      <c r="L2" s="236" t="s">
        <v>13</v>
      </c>
      <c r="M2" s="236" t="s">
        <v>14</v>
      </c>
      <c r="N2" s="236" t="s">
        <v>15</v>
      </c>
      <c r="O2" s="236" t="s">
        <v>16</v>
      </c>
      <c r="P2" s="236" t="s">
        <v>17</v>
      </c>
      <c r="Q2" s="236" t="s">
        <v>18</v>
      </c>
      <c r="R2" s="236" t="s">
        <v>19</v>
      </c>
      <c r="S2" s="236" t="s">
        <v>20</v>
      </c>
      <c r="T2" s="236" t="s">
        <v>21</v>
      </c>
      <c r="U2" s="236" t="s">
        <v>22</v>
      </c>
      <c r="V2" s="236" t="s">
        <v>23</v>
      </c>
      <c r="W2" s="236" t="s">
        <v>24</v>
      </c>
      <c r="X2" s="236" t="s">
        <v>25</v>
      </c>
      <c r="Y2" s="236" t="s">
        <v>26</v>
      </c>
      <c r="Z2" s="236" t="s">
        <v>146</v>
      </c>
      <c r="AA2" s="236" t="s">
        <v>28</v>
      </c>
      <c r="AB2" s="236" t="s">
        <v>29</v>
      </c>
      <c r="AC2" s="236" t="s">
        <v>30</v>
      </c>
      <c r="AD2" s="236" t="s">
        <v>31</v>
      </c>
      <c r="AE2" s="236" t="s">
        <v>32</v>
      </c>
      <c r="AF2" s="236" t="s">
        <v>33</v>
      </c>
      <c r="AG2" s="236" t="s">
        <v>34</v>
      </c>
      <c r="AH2" s="236" t="s">
        <v>35</v>
      </c>
      <c r="AI2" s="236" t="s">
        <v>36</v>
      </c>
      <c r="AJ2" s="236" t="s">
        <v>37</v>
      </c>
      <c r="AK2" s="236" t="s">
        <v>38</v>
      </c>
    </row>
    <row r="3" spans="1:38" s="41" customFormat="1" ht="15.75" x14ac:dyDescent="0.25">
      <c r="A3" s="37" t="s">
        <v>343</v>
      </c>
      <c r="B3" s="15"/>
      <c r="C3" s="15"/>
      <c r="D3" s="237"/>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row>
    <row r="4" spans="1:38" s="86" customFormat="1" ht="15.75" x14ac:dyDescent="0.25">
      <c r="A4" s="68" t="s">
        <v>344</v>
      </c>
      <c r="B4" s="15"/>
      <c r="C4" s="15"/>
      <c r="D4" s="237"/>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row>
    <row r="5" spans="1:38" s="243" customFormat="1" ht="15.75" x14ac:dyDescent="0.25">
      <c r="A5" s="239"/>
      <c r="B5" s="240"/>
      <c r="C5" s="240"/>
      <c r="D5" s="241"/>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8" x14ac:dyDescent="0.25">
      <c r="A6" s="122" t="s">
        <v>345</v>
      </c>
      <c r="B6" s="244">
        <v>890312.79258999997</v>
      </c>
      <c r="C6" s="244">
        <v>809942.23909000005</v>
      </c>
      <c r="D6" s="244">
        <v>751835.22329999995</v>
      </c>
      <c r="E6" s="244">
        <v>777021.10840999999</v>
      </c>
      <c r="F6" s="56">
        <v>758509.93521000003</v>
      </c>
      <c r="G6" s="56">
        <v>708673.00254999998</v>
      </c>
      <c r="H6" s="56">
        <v>729062.01459999999</v>
      </c>
      <c r="I6" s="56">
        <v>733588</v>
      </c>
      <c r="J6" s="56">
        <v>752450</v>
      </c>
      <c r="K6" s="56">
        <v>695847</v>
      </c>
      <c r="L6" s="56">
        <v>670980</v>
      </c>
      <c r="M6" s="56">
        <v>676584</v>
      </c>
      <c r="N6" s="56">
        <v>693465</v>
      </c>
      <c r="O6" s="56">
        <v>663494</v>
      </c>
      <c r="P6" s="56">
        <v>621234</v>
      </c>
      <c r="Q6" s="56">
        <v>593054</v>
      </c>
      <c r="R6" s="56">
        <v>610863</v>
      </c>
      <c r="S6" s="56">
        <v>579911</v>
      </c>
      <c r="T6" s="56">
        <v>509120</v>
      </c>
      <c r="U6" s="56">
        <v>541503</v>
      </c>
      <c r="V6" s="245" t="s">
        <v>43</v>
      </c>
      <c r="W6" s="245" t="s">
        <v>43</v>
      </c>
      <c r="X6" s="245" t="s">
        <v>43</v>
      </c>
      <c r="Y6" s="245" t="s">
        <v>43</v>
      </c>
      <c r="Z6" s="245" t="s">
        <v>43</v>
      </c>
      <c r="AA6" s="245" t="s">
        <v>43</v>
      </c>
      <c r="AB6" s="245" t="s">
        <v>43</v>
      </c>
      <c r="AC6" s="245" t="s">
        <v>43</v>
      </c>
      <c r="AD6" s="245" t="s">
        <v>43</v>
      </c>
      <c r="AE6" s="245" t="s">
        <v>43</v>
      </c>
      <c r="AF6" s="245" t="s">
        <v>43</v>
      </c>
      <c r="AG6" s="245" t="s">
        <v>43</v>
      </c>
      <c r="AH6" s="245" t="s">
        <v>43</v>
      </c>
      <c r="AI6" s="245" t="s">
        <v>43</v>
      </c>
      <c r="AJ6" s="245" t="s">
        <v>43</v>
      </c>
      <c r="AK6" s="245" t="s">
        <v>43</v>
      </c>
    </row>
    <row r="7" spans="1:38" s="27" customFormat="1" x14ac:dyDescent="0.25">
      <c r="A7" s="121" t="s">
        <v>346</v>
      </c>
      <c r="B7" s="224">
        <v>522659.4817</v>
      </c>
      <c r="C7" s="224">
        <v>473248.82831999997</v>
      </c>
      <c r="D7" s="224">
        <v>441645.92939</v>
      </c>
      <c r="E7" s="224">
        <v>446415.13886000001</v>
      </c>
      <c r="F7" s="26">
        <v>436960.74195</v>
      </c>
      <c r="G7" s="26">
        <v>405008.35606999998</v>
      </c>
      <c r="H7" s="26">
        <v>415308.42460000003</v>
      </c>
      <c r="I7" s="26">
        <v>414019</v>
      </c>
      <c r="J7" s="26">
        <v>426536</v>
      </c>
      <c r="K7" s="26">
        <v>392265</v>
      </c>
      <c r="L7" s="26">
        <v>378806</v>
      </c>
      <c r="M7" s="26">
        <v>375396</v>
      </c>
      <c r="N7" s="26">
        <v>385663</v>
      </c>
      <c r="O7" s="26">
        <v>369164</v>
      </c>
      <c r="P7" s="26">
        <v>345695</v>
      </c>
      <c r="Q7" s="26">
        <v>325939</v>
      </c>
      <c r="R7" s="26">
        <v>332253</v>
      </c>
      <c r="S7" s="26">
        <v>315989</v>
      </c>
      <c r="T7" s="26">
        <v>279327</v>
      </c>
      <c r="U7" s="26">
        <v>291163</v>
      </c>
      <c r="V7" s="226" t="s">
        <v>43</v>
      </c>
      <c r="W7" s="226" t="s">
        <v>43</v>
      </c>
      <c r="X7" s="226" t="s">
        <v>43</v>
      </c>
      <c r="Y7" s="226" t="s">
        <v>43</v>
      </c>
      <c r="Z7" s="226" t="s">
        <v>43</v>
      </c>
      <c r="AA7" s="226" t="s">
        <v>43</v>
      </c>
      <c r="AB7" s="226" t="s">
        <v>43</v>
      </c>
      <c r="AC7" s="226" t="s">
        <v>43</v>
      </c>
      <c r="AD7" s="226" t="s">
        <v>43</v>
      </c>
      <c r="AE7" s="226" t="s">
        <v>43</v>
      </c>
      <c r="AF7" s="226" t="s">
        <v>43</v>
      </c>
      <c r="AG7" s="226" t="s">
        <v>43</v>
      </c>
      <c r="AH7" s="226" t="s">
        <v>43</v>
      </c>
      <c r="AI7" s="226" t="s">
        <v>43</v>
      </c>
      <c r="AJ7" s="226" t="s">
        <v>43</v>
      </c>
      <c r="AK7" s="226" t="s">
        <v>43</v>
      </c>
    </row>
    <row r="8" spans="1:38" s="7" customFormat="1" x14ac:dyDescent="0.25">
      <c r="A8" s="246"/>
      <c r="B8" s="133"/>
      <c r="C8" s="133"/>
      <c r="D8" s="133"/>
      <c r="E8" s="244"/>
      <c r="F8" s="56"/>
      <c r="G8" s="56"/>
      <c r="H8" s="56"/>
      <c r="I8" s="56"/>
      <c r="J8" s="56"/>
      <c r="K8" s="56"/>
      <c r="L8" s="56"/>
      <c r="M8" s="56"/>
      <c r="N8" s="56"/>
      <c r="O8" s="56"/>
      <c r="P8" s="56"/>
      <c r="Q8" s="56"/>
      <c r="R8" s="56"/>
      <c r="S8" s="56"/>
      <c r="T8" s="56"/>
      <c r="U8" s="56"/>
      <c r="V8" s="245"/>
      <c r="W8" s="245"/>
      <c r="X8" s="245"/>
      <c r="Y8" s="245"/>
      <c r="Z8" s="245"/>
      <c r="AA8" s="245"/>
      <c r="AB8" s="245"/>
      <c r="AC8" s="245"/>
      <c r="AD8" s="245"/>
      <c r="AE8" s="245"/>
      <c r="AF8" s="245"/>
      <c r="AG8" s="245"/>
      <c r="AH8" s="245"/>
      <c r="AI8" s="245"/>
      <c r="AJ8" s="245"/>
      <c r="AK8" s="245"/>
    </row>
    <row r="9" spans="1:38" s="41" customFormat="1" ht="15.75" x14ac:dyDescent="0.25">
      <c r="A9" s="68" t="s">
        <v>347</v>
      </c>
      <c r="B9" s="38">
        <v>1412972.2742900001</v>
      </c>
      <c r="C9" s="38">
        <v>1283191.0674099999</v>
      </c>
      <c r="D9" s="38">
        <v>1193481.1526899999</v>
      </c>
      <c r="E9" s="38">
        <v>1223436.2472699999</v>
      </c>
      <c r="F9" s="127">
        <v>1195470.67716</v>
      </c>
      <c r="G9" s="40">
        <v>1113681.3586200001</v>
      </c>
      <c r="H9" s="40">
        <v>1144370.4391999999</v>
      </c>
      <c r="I9" s="40">
        <v>1147606</v>
      </c>
      <c r="J9" s="40">
        <v>1178985</v>
      </c>
      <c r="K9" s="40">
        <v>1088112</v>
      </c>
      <c r="L9" s="40">
        <v>1049786</v>
      </c>
      <c r="M9" s="40">
        <v>1051980</v>
      </c>
      <c r="N9" s="40">
        <v>1079128</v>
      </c>
      <c r="O9" s="40">
        <v>1032658</v>
      </c>
      <c r="P9" s="40">
        <v>966929</v>
      </c>
      <c r="Q9" s="40">
        <v>918993</v>
      </c>
      <c r="R9" s="40">
        <v>943116</v>
      </c>
      <c r="S9" s="40">
        <v>895900</v>
      </c>
      <c r="T9" s="40">
        <v>788447</v>
      </c>
      <c r="U9" s="40">
        <v>832666</v>
      </c>
      <c r="V9" s="111" t="s">
        <v>43</v>
      </c>
      <c r="W9" s="111" t="s">
        <v>43</v>
      </c>
      <c r="X9" s="111" t="s">
        <v>43</v>
      </c>
      <c r="Y9" s="111" t="s">
        <v>43</v>
      </c>
      <c r="Z9" s="111" t="s">
        <v>43</v>
      </c>
      <c r="AA9" s="111" t="s">
        <v>43</v>
      </c>
      <c r="AB9" s="111" t="s">
        <v>43</v>
      </c>
      <c r="AC9" s="111" t="s">
        <v>43</v>
      </c>
      <c r="AD9" s="111" t="s">
        <v>43</v>
      </c>
      <c r="AE9" s="111" t="s">
        <v>43</v>
      </c>
      <c r="AF9" s="111" t="s">
        <v>43</v>
      </c>
      <c r="AG9" s="111" t="s">
        <v>43</v>
      </c>
      <c r="AH9" s="111" t="s">
        <v>43</v>
      </c>
      <c r="AI9" s="111" t="s">
        <v>43</v>
      </c>
      <c r="AJ9" s="111" t="s">
        <v>43</v>
      </c>
      <c r="AK9" s="111" t="s">
        <v>43</v>
      </c>
    </row>
    <row r="10" spans="1:38" x14ac:dyDescent="0.25">
      <c r="A10" s="46"/>
      <c r="B10" s="247"/>
      <c r="C10" s="247"/>
      <c r="D10" s="248"/>
      <c r="E10" s="249"/>
      <c r="F10" s="250"/>
      <c r="G10" s="251"/>
      <c r="H10" s="251"/>
      <c r="I10" s="251"/>
      <c r="J10" s="251"/>
      <c r="K10" s="251"/>
      <c r="L10" s="251"/>
      <c r="M10" s="251"/>
      <c r="N10" s="251"/>
      <c r="O10" s="251"/>
      <c r="P10" s="251"/>
      <c r="Q10" s="251"/>
      <c r="R10" s="251"/>
      <c r="S10" s="251"/>
      <c r="T10" s="251"/>
      <c r="U10" s="251"/>
      <c r="V10" s="252"/>
      <c r="W10" s="252"/>
      <c r="X10" s="252"/>
      <c r="Y10" s="252"/>
      <c r="Z10" s="252"/>
      <c r="AA10" s="252"/>
      <c r="AB10" s="252"/>
      <c r="AC10" s="252"/>
      <c r="AD10" s="252"/>
      <c r="AE10" s="252"/>
      <c r="AF10" s="252"/>
      <c r="AG10" s="252"/>
      <c r="AH10" s="252"/>
      <c r="AI10" s="252"/>
      <c r="AJ10" s="252"/>
      <c r="AK10" s="252"/>
    </row>
    <row r="11" spans="1:38" s="86" customFormat="1" ht="15.75" x14ac:dyDescent="0.25">
      <c r="A11" s="68" t="s">
        <v>348</v>
      </c>
      <c r="B11" s="15"/>
      <c r="C11" s="15"/>
      <c r="D11" s="253"/>
      <c r="E11" s="253"/>
      <c r="F11" s="253"/>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row>
    <row r="12" spans="1:38" s="89" customFormat="1" ht="15.75" x14ac:dyDescent="0.25">
      <c r="A12" s="71"/>
      <c r="B12" s="95"/>
      <c r="C12" s="95"/>
      <c r="D12" s="248"/>
      <c r="E12" s="248"/>
      <c r="F12" s="248"/>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row>
    <row r="13" spans="1:38" s="27" customFormat="1" x14ac:dyDescent="0.25">
      <c r="A13" s="121" t="s">
        <v>349</v>
      </c>
      <c r="B13" s="195">
        <v>74.355923273750307</v>
      </c>
      <c r="C13" s="195">
        <v>73.767545074730904</v>
      </c>
      <c r="D13" s="195">
        <v>73.297569107121703</v>
      </c>
      <c r="E13" s="255">
        <v>74.9825894745927</v>
      </c>
      <c r="F13" s="255">
        <v>73.465137052650903</v>
      </c>
      <c r="G13" s="255">
        <v>73.1095639322658</v>
      </c>
      <c r="H13" s="255">
        <v>73.391231806044999</v>
      </c>
      <c r="I13" s="255">
        <v>74.7</v>
      </c>
      <c r="J13" s="255">
        <v>73.7</v>
      </c>
      <c r="K13" s="255">
        <v>73.5</v>
      </c>
      <c r="L13" s="255">
        <v>73.900000000000006</v>
      </c>
      <c r="M13" s="255">
        <v>75.3</v>
      </c>
      <c r="N13" s="255">
        <v>74.2</v>
      </c>
      <c r="O13" s="255">
        <v>73.400000000000006</v>
      </c>
      <c r="P13" s="255">
        <v>72.900000000000006</v>
      </c>
      <c r="Q13" s="255">
        <v>73.8</v>
      </c>
      <c r="R13" s="255">
        <v>72.5</v>
      </c>
      <c r="S13" s="255">
        <v>71.599999999999994</v>
      </c>
      <c r="T13" s="255">
        <v>70.900000000000006</v>
      </c>
      <c r="U13" s="255">
        <v>72.400000000000006</v>
      </c>
      <c r="V13" s="255">
        <v>70.5</v>
      </c>
      <c r="W13" s="255">
        <v>70.400000000000006</v>
      </c>
      <c r="X13" s="255">
        <v>70.2</v>
      </c>
      <c r="Y13" s="255">
        <v>71.8</v>
      </c>
      <c r="Z13" s="255">
        <v>70.400000000000006</v>
      </c>
      <c r="AA13" s="255">
        <v>69.8</v>
      </c>
      <c r="AB13" s="255">
        <v>69.3</v>
      </c>
      <c r="AC13" s="255">
        <v>71</v>
      </c>
      <c r="AD13" s="255">
        <v>69.599999999999994</v>
      </c>
      <c r="AE13" s="255">
        <v>68.7</v>
      </c>
      <c r="AF13" s="255">
        <v>68.8</v>
      </c>
      <c r="AG13" s="255">
        <v>70.400000000000006</v>
      </c>
      <c r="AH13" s="255">
        <v>69.2</v>
      </c>
      <c r="AI13" s="255">
        <v>69.099999999999994</v>
      </c>
      <c r="AJ13" s="255">
        <v>68.7</v>
      </c>
      <c r="AK13" s="255">
        <v>70.2</v>
      </c>
      <c r="AL13" s="7"/>
    </row>
    <row r="14" spans="1:38" x14ac:dyDescent="0.25">
      <c r="A14" s="122" t="s">
        <v>350</v>
      </c>
      <c r="B14" s="197">
        <v>13.120414266344399</v>
      </c>
      <c r="C14" s="197">
        <v>13.2531286503348</v>
      </c>
      <c r="D14" s="197">
        <v>13.3533643647792</v>
      </c>
      <c r="E14" s="256">
        <v>13.028479050865499</v>
      </c>
      <c r="F14" s="256">
        <v>13.2763605966637</v>
      </c>
      <c r="G14" s="256">
        <v>13.292841732510301</v>
      </c>
      <c r="H14" s="256">
        <v>13.032287145433299</v>
      </c>
      <c r="I14" s="256">
        <v>12.8</v>
      </c>
      <c r="J14" s="256">
        <v>12.9</v>
      </c>
      <c r="K14" s="256">
        <v>13</v>
      </c>
      <c r="L14" s="256">
        <v>12.8</v>
      </c>
      <c r="M14" s="256">
        <v>12.5</v>
      </c>
      <c r="N14" s="256">
        <v>12.7</v>
      </c>
      <c r="O14" s="256">
        <v>12.9</v>
      </c>
      <c r="P14" s="256">
        <v>13.4</v>
      </c>
      <c r="Q14" s="256">
        <v>13.4</v>
      </c>
      <c r="R14" s="256">
        <v>13.6</v>
      </c>
      <c r="S14" s="256">
        <v>14</v>
      </c>
      <c r="T14" s="256">
        <v>14.2</v>
      </c>
      <c r="U14" s="256">
        <v>13.6</v>
      </c>
      <c r="V14" s="256">
        <v>13.8</v>
      </c>
      <c r="W14" s="256">
        <v>13.9</v>
      </c>
      <c r="X14" s="256">
        <v>13.8</v>
      </c>
      <c r="Y14" s="256">
        <v>13.6</v>
      </c>
      <c r="Z14" s="256">
        <v>14</v>
      </c>
      <c r="AA14" s="256">
        <v>14.2</v>
      </c>
      <c r="AB14" s="256">
        <v>14.3</v>
      </c>
      <c r="AC14" s="256">
        <v>13.9</v>
      </c>
      <c r="AD14" s="256">
        <v>14.1</v>
      </c>
      <c r="AE14" s="256">
        <v>14.5</v>
      </c>
      <c r="AF14" s="256">
        <v>15.8</v>
      </c>
      <c r="AG14" s="256">
        <v>14.3</v>
      </c>
      <c r="AH14" s="256">
        <v>14.3</v>
      </c>
      <c r="AI14" s="256">
        <v>14.1</v>
      </c>
      <c r="AJ14" s="256">
        <v>14.3</v>
      </c>
      <c r="AK14" s="256">
        <v>14.1</v>
      </c>
      <c r="AL14" s="7"/>
    </row>
    <row r="15" spans="1:38" s="27" customFormat="1" x14ac:dyDescent="0.25">
      <c r="A15" s="121" t="s">
        <v>351</v>
      </c>
      <c r="B15" s="195">
        <v>3.8801591194617702</v>
      </c>
      <c r="C15" s="195">
        <v>3.9728936345082202</v>
      </c>
      <c r="D15" s="195">
        <v>4.0146436991229004</v>
      </c>
      <c r="E15" s="255">
        <v>3.8980870560877801</v>
      </c>
      <c r="F15" s="255">
        <v>4.0878791470826901</v>
      </c>
      <c r="G15" s="255">
        <v>4.1681010682943196</v>
      </c>
      <c r="H15" s="255">
        <v>4.1287934516388898</v>
      </c>
      <c r="I15" s="255">
        <v>4.0999999999999996</v>
      </c>
      <c r="J15" s="255">
        <v>4.2</v>
      </c>
      <c r="K15" s="255">
        <v>4.0999999999999996</v>
      </c>
      <c r="L15" s="255">
        <v>4</v>
      </c>
      <c r="M15" s="255">
        <v>3.9</v>
      </c>
      <c r="N15" s="255">
        <v>4.0999999999999996</v>
      </c>
      <c r="O15" s="255">
        <v>4.3</v>
      </c>
      <c r="P15" s="255">
        <v>4.2</v>
      </c>
      <c r="Q15" s="255">
        <v>4.3</v>
      </c>
      <c r="R15" s="255">
        <v>4.5999999999999996</v>
      </c>
      <c r="S15" s="255">
        <v>4.9000000000000004</v>
      </c>
      <c r="T15" s="255">
        <v>5.2</v>
      </c>
      <c r="U15" s="255">
        <v>5.4</v>
      </c>
      <c r="V15" s="255">
        <v>5.8</v>
      </c>
      <c r="W15" s="255">
        <v>5.9</v>
      </c>
      <c r="X15" s="255">
        <v>6.1</v>
      </c>
      <c r="Y15" s="255">
        <v>5.9</v>
      </c>
      <c r="Z15" s="255">
        <v>6</v>
      </c>
      <c r="AA15" s="255">
        <v>6.2</v>
      </c>
      <c r="AB15" s="255">
        <v>6.3</v>
      </c>
      <c r="AC15" s="255">
        <v>6</v>
      </c>
      <c r="AD15" s="255">
        <v>6.2</v>
      </c>
      <c r="AE15" s="255">
        <v>6.3</v>
      </c>
      <c r="AF15" s="255">
        <v>6.3</v>
      </c>
      <c r="AG15" s="255">
        <v>6.2</v>
      </c>
      <c r="AH15" s="255">
        <v>6.3</v>
      </c>
      <c r="AI15" s="255">
        <v>6.4</v>
      </c>
      <c r="AJ15" s="255">
        <v>6.6</v>
      </c>
      <c r="AK15" s="255">
        <v>6.4</v>
      </c>
      <c r="AL15" s="7"/>
    </row>
    <row r="16" spans="1:38" x14ac:dyDescent="0.25">
      <c r="A16" s="122" t="s">
        <v>352</v>
      </c>
      <c r="B16" s="197">
        <v>8.6435033404435</v>
      </c>
      <c r="C16" s="197">
        <v>9.0064326404261301</v>
      </c>
      <c r="D16" s="197">
        <v>9.3344228289762796</v>
      </c>
      <c r="E16" s="256">
        <v>8.0908444184540205</v>
      </c>
      <c r="F16" s="256">
        <v>9.1706232036026893</v>
      </c>
      <c r="G16" s="256">
        <v>9.4294932669295903</v>
      </c>
      <c r="H16" s="256">
        <v>9.4476875968828704</v>
      </c>
      <c r="I16" s="256">
        <v>8.4</v>
      </c>
      <c r="J16" s="256">
        <v>9.3000000000000007</v>
      </c>
      <c r="K16" s="256">
        <v>9.4</v>
      </c>
      <c r="L16" s="256">
        <v>9.1999999999999993</v>
      </c>
      <c r="M16" s="256">
        <v>8.3000000000000007</v>
      </c>
      <c r="N16" s="256">
        <v>9</v>
      </c>
      <c r="O16" s="256">
        <v>9.4</v>
      </c>
      <c r="P16" s="256">
        <v>9.5</v>
      </c>
      <c r="Q16" s="256">
        <v>8.5</v>
      </c>
      <c r="R16" s="256">
        <v>9.3000000000000007</v>
      </c>
      <c r="S16" s="256">
        <v>9.6</v>
      </c>
      <c r="T16" s="256">
        <v>9.6999999999999993</v>
      </c>
      <c r="U16" s="256">
        <v>8.6999999999999993</v>
      </c>
      <c r="V16" s="256">
        <v>9.8000000000000007</v>
      </c>
      <c r="W16" s="256">
        <v>9.8000000000000007</v>
      </c>
      <c r="X16" s="256">
        <v>9.9</v>
      </c>
      <c r="Y16" s="256">
        <v>8.6999999999999993</v>
      </c>
      <c r="Z16" s="256">
        <v>9.6</v>
      </c>
      <c r="AA16" s="256">
        <v>9.9</v>
      </c>
      <c r="AB16" s="256">
        <v>10.199999999999999</v>
      </c>
      <c r="AC16" s="256">
        <v>9.1</v>
      </c>
      <c r="AD16" s="256">
        <v>10.1</v>
      </c>
      <c r="AE16" s="256">
        <v>10.4</v>
      </c>
      <c r="AF16" s="256">
        <v>10.3</v>
      </c>
      <c r="AG16" s="256">
        <v>9.1</v>
      </c>
      <c r="AH16" s="256">
        <v>10.1</v>
      </c>
      <c r="AI16" s="256">
        <v>10.4</v>
      </c>
      <c r="AJ16" s="256">
        <v>10.4</v>
      </c>
      <c r="AK16" s="256">
        <v>9.1999999999999993</v>
      </c>
      <c r="AL16" s="7"/>
    </row>
    <row r="17" spans="1:38" s="112" customFormat="1" x14ac:dyDescent="0.25">
      <c r="A17" s="142" t="s">
        <v>353</v>
      </c>
      <c r="B17" s="257">
        <v>100</v>
      </c>
      <c r="C17" s="257">
        <v>100</v>
      </c>
      <c r="D17" s="257">
        <v>100</v>
      </c>
      <c r="E17" s="258">
        <v>100</v>
      </c>
      <c r="F17" s="258">
        <v>100</v>
      </c>
      <c r="G17" s="258">
        <v>100</v>
      </c>
      <c r="H17" s="258">
        <v>100</v>
      </c>
      <c r="I17" s="258">
        <v>100</v>
      </c>
      <c r="J17" s="258">
        <v>100</v>
      </c>
      <c r="K17" s="258">
        <v>100</v>
      </c>
      <c r="L17" s="258">
        <v>100</v>
      </c>
      <c r="M17" s="258">
        <v>100</v>
      </c>
      <c r="N17" s="258">
        <v>100</v>
      </c>
      <c r="O17" s="258">
        <v>100</v>
      </c>
      <c r="P17" s="258">
        <v>100</v>
      </c>
      <c r="Q17" s="258">
        <v>100</v>
      </c>
      <c r="R17" s="258">
        <v>100</v>
      </c>
      <c r="S17" s="258">
        <v>100</v>
      </c>
      <c r="T17" s="258">
        <v>100</v>
      </c>
      <c r="U17" s="258">
        <v>100</v>
      </c>
      <c r="V17" s="258">
        <v>100</v>
      </c>
      <c r="W17" s="258">
        <v>100</v>
      </c>
      <c r="X17" s="258">
        <v>100</v>
      </c>
      <c r="Y17" s="258">
        <v>100</v>
      </c>
      <c r="Z17" s="258">
        <v>100</v>
      </c>
      <c r="AA17" s="258">
        <v>100</v>
      </c>
      <c r="AB17" s="258">
        <v>100</v>
      </c>
      <c r="AC17" s="258">
        <v>100</v>
      </c>
      <c r="AD17" s="258">
        <v>100</v>
      </c>
      <c r="AE17" s="258">
        <v>100</v>
      </c>
      <c r="AF17" s="258">
        <v>100</v>
      </c>
      <c r="AG17" s="258">
        <v>100</v>
      </c>
      <c r="AH17" s="258">
        <v>100</v>
      </c>
      <c r="AI17" s="258">
        <v>100</v>
      </c>
      <c r="AJ17" s="258">
        <v>100</v>
      </c>
      <c r="AK17" s="258">
        <v>100</v>
      </c>
      <c r="AL17" s="81"/>
    </row>
    <row r="18" spans="1:38" s="94" customFormat="1" ht="15.75" customHeight="1" x14ac:dyDescent="0.25">
      <c r="A18" s="259"/>
      <c r="B18" s="260"/>
      <c r="C18" s="260"/>
      <c r="D18" s="261"/>
      <c r="E18" s="262"/>
      <c r="F18" s="263"/>
      <c r="G18" s="264"/>
      <c r="H18" s="264"/>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row>
    <row r="19" spans="1:38" s="86" customFormat="1" ht="15.75" x14ac:dyDescent="0.25">
      <c r="A19" s="68" t="s">
        <v>354</v>
      </c>
      <c r="B19" s="15"/>
      <c r="C19" s="15"/>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row>
    <row r="20" spans="1:38" s="89" customFormat="1" ht="15.75" x14ac:dyDescent="0.25">
      <c r="A20" s="71"/>
      <c r="B20" s="95"/>
      <c r="C20" s="95"/>
      <c r="D20" s="248"/>
      <c r="E20" s="248"/>
      <c r="F20" s="248"/>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row>
    <row r="21" spans="1:38" s="27" customFormat="1" x14ac:dyDescent="0.25">
      <c r="A21" s="121" t="s">
        <v>349</v>
      </c>
      <c r="B21" s="195">
        <v>70.844271718434598</v>
      </c>
      <c r="C21" s="195">
        <v>70.329856699601706</v>
      </c>
      <c r="D21" s="195">
        <v>70.166699337185506</v>
      </c>
      <c r="E21" s="255">
        <v>71.5375907558889</v>
      </c>
      <c r="F21" s="255">
        <v>70.043463768427401</v>
      </c>
      <c r="G21" s="255">
        <v>69.628161869643094</v>
      </c>
      <c r="H21" s="255">
        <v>70.016348756741706</v>
      </c>
      <c r="I21" s="255">
        <v>71.2</v>
      </c>
      <c r="J21" s="255">
        <v>70.400000000000006</v>
      </c>
      <c r="K21" s="255">
        <v>70.3</v>
      </c>
      <c r="L21" s="255">
        <v>70.8</v>
      </c>
      <c r="M21" s="255">
        <v>71.7</v>
      </c>
      <c r="N21" s="255">
        <v>70.8</v>
      </c>
      <c r="O21" s="255">
        <v>70</v>
      </c>
      <c r="P21" s="255">
        <v>69.599999999999994</v>
      </c>
      <c r="Q21" s="255">
        <v>70.3</v>
      </c>
      <c r="R21" s="255">
        <v>69.2</v>
      </c>
      <c r="S21" s="255">
        <v>68.2</v>
      </c>
      <c r="T21" s="255">
        <v>67.5</v>
      </c>
      <c r="U21" s="255">
        <v>68.7</v>
      </c>
      <c r="V21" s="255">
        <v>67.2</v>
      </c>
      <c r="W21" s="255">
        <v>67.3</v>
      </c>
      <c r="X21" s="255">
        <v>67</v>
      </c>
      <c r="Y21" s="255">
        <v>68.599999999999994</v>
      </c>
      <c r="Z21" s="255">
        <v>67.5</v>
      </c>
      <c r="AA21" s="255">
        <v>66.900000000000006</v>
      </c>
      <c r="AB21" s="255">
        <v>66.400000000000006</v>
      </c>
      <c r="AC21" s="255">
        <v>68</v>
      </c>
      <c r="AD21" s="255">
        <v>66.599999999999994</v>
      </c>
      <c r="AE21" s="255">
        <v>65.8</v>
      </c>
      <c r="AF21" s="255">
        <v>65.900000000000006</v>
      </c>
      <c r="AG21" s="255">
        <v>67</v>
      </c>
      <c r="AH21" s="255">
        <v>66.2</v>
      </c>
      <c r="AI21" s="255">
        <v>66.099999999999994</v>
      </c>
      <c r="AJ21" s="255">
        <v>66</v>
      </c>
      <c r="AK21" s="255">
        <v>67.2</v>
      </c>
      <c r="AL21" s="7"/>
    </row>
    <row r="22" spans="1:38" x14ac:dyDescent="0.25">
      <c r="A22" s="122" t="s">
        <v>350</v>
      </c>
      <c r="B22" s="197">
        <v>16.7128333271279</v>
      </c>
      <c r="C22" s="197">
        <v>16.824038874569201</v>
      </c>
      <c r="D22" s="197">
        <v>16.839841375357601</v>
      </c>
      <c r="E22" s="256">
        <v>16.475047270532901</v>
      </c>
      <c r="F22" s="256">
        <v>16.900914107393799</v>
      </c>
      <c r="G22" s="256">
        <v>16.9473027682759</v>
      </c>
      <c r="H22" s="256">
        <v>16.592566247662401</v>
      </c>
      <c r="I22" s="256">
        <v>16.399999999999999</v>
      </c>
      <c r="J22" s="256">
        <v>16.5</v>
      </c>
      <c r="K22" s="256">
        <v>16.5</v>
      </c>
      <c r="L22" s="256">
        <v>16.3</v>
      </c>
      <c r="M22" s="256">
        <v>16</v>
      </c>
      <c r="N22" s="256">
        <v>16.2</v>
      </c>
      <c r="O22" s="256">
        <v>16.5</v>
      </c>
      <c r="P22" s="256">
        <v>17</v>
      </c>
      <c r="Q22" s="256">
        <v>17</v>
      </c>
      <c r="R22" s="256">
        <v>17.3</v>
      </c>
      <c r="S22" s="256">
        <v>17.8</v>
      </c>
      <c r="T22" s="256">
        <v>18</v>
      </c>
      <c r="U22" s="256">
        <v>17.2</v>
      </c>
      <c r="V22" s="256">
        <v>17.5</v>
      </c>
      <c r="W22" s="256">
        <v>17.5</v>
      </c>
      <c r="X22" s="256">
        <v>17.600000000000001</v>
      </c>
      <c r="Y22" s="256">
        <v>17.2</v>
      </c>
      <c r="Z22" s="256">
        <v>17.8</v>
      </c>
      <c r="AA22" s="256">
        <v>17.899999999999999</v>
      </c>
      <c r="AB22" s="256">
        <v>17.899999999999999</v>
      </c>
      <c r="AC22" s="256">
        <v>17.5</v>
      </c>
      <c r="AD22" s="256">
        <v>17.8</v>
      </c>
      <c r="AE22" s="256">
        <v>18.3</v>
      </c>
      <c r="AF22" s="256">
        <v>18.3</v>
      </c>
      <c r="AG22" s="256">
        <v>18</v>
      </c>
      <c r="AH22" s="256">
        <v>18.100000000000001</v>
      </c>
      <c r="AI22" s="256">
        <v>17.899999999999999</v>
      </c>
      <c r="AJ22" s="256">
        <v>18.100000000000001</v>
      </c>
      <c r="AK22" s="256">
        <v>17.8</v>
      </c>
      <c r="AL22" s="7"/>
    </row>
    <row r="23" spans="1:38" s="27" customFormat="1" x14ac:dyDescent="0.25">
      <c r="A23" s="121" t="s">
        <v>351</v>
      </c>
      <c r="B23" s="195">
        <v>3.7199504656086</v>
      </c>
      <c r="C23" s="195">
        <v>3.88857856348596</v>
      </c>
      <c r="D23" s="195">
        <v>3.83174373946424</v>
      </c>
      <c r="E23" s="255">
        <v>3.8153114976106202</v>
      </c>
      <c r="F23" s="255">
        <v>3.8937454092722299</v>
      </c>
      <c r="G23" s="255">
        <v>4.0625555876571102</v>
      </c>
      <c r="H23" s="255">
        <v>3.96270613563664</v>
      </c>
      <c r="I23" s="255">
        <v>4</v>
      </c>
      <c r="J23" s="255">
        <v>3.9</v>
      </c>
      <c r="K23" s="255">
        <v>3.9</v>
      </c>
      <c r="L23" s="255">
        <v>3.8</v>
      </c>
      <c r="M23" s="255">
        <v>3.8</v>
      </c>
      <c r="N23" s="255">
        <v>4</v>
      </c>
      <c r="O23" s="255">
        <v>4.2</v>
      </c>
      <c r="P23" s="255">
        <v>4</v>
      </c>
      <c r="Q23" s="255">
        <v>4.2</v>
      </c>
      <c r="R23" s="255">
        <v>4.4000000000000004</v>
      </c>
      <c r="S23" s="255">
        <v>4.7</v>
      </c>
      <c r="T23" s="255">
        <v>5.0999999999999996</v>
      </c>
      <c r="U23" s="255">
        <v>5.4</v>
      </c>
      <c r="V23" s="255">
        <v>5.8</v>
      </c>
      <c r="W23" s="255">
        <v>5.9</v>
      </c>
      <c r="X23" s="255">
        <v>6.1</v>
      </c>
      <c r="Y23" s="255">
        <v>5.8</v>
      </c>
      <c r="Z23" s="255">
        <v>5.6</v>
      </c>
      <c r="AA23" s="255">
        <v>5.8</v>
      </c>
      <c r="AB23" s="255">
        <v>6</v>
      </c>
      <c r="AC23" s="255">
        <v>5.7</v>
      </c>
      <c r="AD23" s="255">
        <v>6</v>
      </c>
      <c r="AE23" s="255">
        <v>6.1</v>
      </c>
      <c r="AF23" s="255">
        <v>6</v>
      </c>
      <c r="AG23" s="255">
        <v>6.1</v>
      </c>
      <c r="AH23" s="255">
        <v>6.1</v>
      </c>
      <c r="AI23" s="255">
        <v>6.2</v>
      </c>
      <c r="AJ23" s="255">
        <v>6</v>
      </c>
      <c r="AK23" s="255">
        <v>6.1</v>
      </c>
      <c r="AL23" s="7"/>
    </row>
    <row r="24" spans="1:38" x14ac:dyDescent="0.25">
      <c r="A24" s="122" t="s">
        <v>352</v>
      </c>
      <c r="B24" s="197">
        <v>8.7229444888288903</v>
      </c>
      <c r="C24" s="197">
        <v>8.9575258623431608</v>
      </c>
      <c r="D24" s="197">
        <v>9.1617155479925891</v>
      </c>
      <c r="E24" s="256">
        <v>8.1720504759675894</v>
      </c>
      <c r="F24" s="256">
        <v>9.1618767149065601</v>
      </c>
      <c r="G24" s="256">
        <v>9.3619797744238706</v>
      </c>
      <c r="H24" s="256">
        <v>9.4476875968828704</v>
      </c>
      <c r="I24" s="256">
        <v>8.4</v>
      </c>
      <c r="J24" s="256">
        <v>9.1999999999999993</v>
      </c>
      <c r="K24" s="256">
        <v>9.3000000000000007</v>
      </c>
      <c r="L24" s="256">
        <v>9.1999999999999993</v>
      </c>
      <c r="M24" s="256">
        <v>8.5</v>
      </c>
      <c r="N24" s="256">
        <v>9</v>
      </c>
      <c r="O24" s="256">
        <v>9.3000000000000007</v>
      </c>
      <c r="P24" s="256">
        <v>9.3000000000000007</v>
      </c>
      <c r="Q24" s="256">
        <v>8.5</v>
      </c>
      <c r="R24" s="256">
        <v>9.1</v>
      </c>
      <c r="S24" s="256">
        <v>9.3000000000000007</v>
      </c>
      <c r="T24" s="256">
        <v>9.4</v>
      </c>
      <c r="U24" s="256">
        <v>8.6999999999999993</v>
      </c>
      <c r="V24" s="256">
        <v>9.5</v>
      </c>
      <c r="W24" s="256">
        <v>9.3000000000000007</v>
      </c>
      <c r="X24" s="256">
        <v>9.3000000000000007</v>
      </c>
      <c r="Y24" s="256">
        <v>8.4</v>
      </c>
      <c r="Z24" s="256">
        <v>9.1</v>
      </c>
      <c r="AA24" s="256">
        <v>9.3000000000000007</v>
      </c>
      <c r="AB24" s="256">
        <v>9.6999999999999993</v>
      </c>
      <c r="AC24" s="256">
        <v>8.8000000000000007</v>
      </c>
      <c r="AD24" s="256">
        <v>9.6</v>
      </c>
      <c r="AE24" s="256">
        <v>9.8000000000000007</v>
      </c>
      <c r="AF24" s="256">
        <v>9.8000000000000007</v>
      </c>
      <c r="AG24" s="256">
        <v>8.9</v>
      </c>
      <c r="AH24" s="256">
        <v>9.6</v>
      </c>
      <c r="AI24" s="256">
        <v>9.8000000000000007</v>
      </c>
      <c r="AJ24" s="256">
        <v>9.9</v>
      </c>
      <c r="AK24" s="256">
        <v>8.8000000000000007</v>
      </c>
      <c r="AL24" s="7"/>
    </row>
    <row r="25" spans="1:38" s="112" customFormat="1" x14ac:dyDescent="0.25">
      <c r="A25" s="142" t="s">
        <v>353</v>
      </c>
      <c r="B25" s="257">
        <v>100</v>
      </c>
      <c r="C25" s="257">
        <v>100</v>
      </c>
      <c r="D25" s="257">
        <v>100</v>
      </c>
      <c r="E25" s="258">
        <v>100</v>
      </c>
      <c r="F25" s="258">
        <v>100</v>
      </c>
      <c r="G25" s="258">
        <v>100</v>
      </c>
      <c r="H25" s="258">
        <v>100.019308736924</v>
      </c>
      <c r="I25" s="258">
        <v>100</v>
      </c>
      <c r="J25" s="258">
        <v>100</v>
      </c>
      <c r="K25" s="258">
        <v>100</v>
      </c>
      <c r="L25" s="258">
        <v>100</v>
      </c>
      <c r="M25" s="258">
        <v>100</v>
      </c>
      <c r="N25" s="258">
        <v>100</v>
      </c>
      <c r="O25" s="258">
        <v>100</v>
      </c>
      <c r="P25" s="258">
        <v>100</v>
      </c>
      <c r="Q25" s="258">
        <v>100</v>
      </c>
      <c r="R25" s="258">
        <v>100</v>
      </c>
      <c r="S25" s="258">
        <v>100</v>
      </c>
      <c r="T25" s="258">
        <v>100</v>
      </c>
      <c r="U25" s="258">
        <v>100</v>
      </c>
      <c r="V25" s="258">
        <v>100</v>
      </c>
      <c r="W25" s="258">
        <v>100</v>
      </c>
      <c r="X25" s="258">
        <v>100</v>
      </c>
      <c r="Y25" s="258">
        <v>100</v>
      </c>
      <c r="Z25" s="258">
        <v>100</v>
      </c>
      <c r="AA25" s="258">
        <v>100</v>
      </c>
      <c r="AB25" s="258">
        <v>100</v>
      </c>
      <c r="AC25" s="258">
        <v>100</v>
      </c>
      <c r="AD25" s="258">
        <v>100</v>
      </c>
      <c r="AE25" s="258">
        <v>100</v>
      </c>
      <c r="AF25" s="258">
        <v>100</v>
      </c>
      <c r="AG25" s="258">
        <v>100</v>
      </c>
      <c r="AH25" s="258">
        <v>100</v>
      </c>
      <c r="AI25" s="258">
        <v>100</v>
      </c>
      <c r="AJ25" s="258">
        <v>100</v>
      </c>
      <c r="AK25" s="258">
        <v>100</v>
      </c>
      <c r="AL25" s="81"/>
    </row>
    <row r="26" spans="1:38" s="89" customFormat="1" ht="15.75" x14ac:dyDescent="0.25">
      <c r="A26" s="71"/>
      <c r="B26" s="95"/>
      <c r="C26" s="95"/>
      <c r="D26" s="248"/>
      <c r="E26" s="248"/>
      <c r="F26" s="248"/>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row>
    <row r="27" spans="1:38" s="41" customFormat="1" ht="15.75" x14ac:dyDescent="0.25">
      <c r="A27" s="37" t="s">
        <v>355</v>
      </c>
      <c r="B27" s="15"/>
      <c r="C27" s="15"/>
      <c r="D27" s="15"/>
      <c r="E27" s="15"/>
      <c r="F27" s="15"/>
      <c r="G27" s="265"/>
      <c r="H27" s="265"/>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row>
    <row r="28" spans="1:38" s="86" customFormat="1" ht="15.75" x14ac:dyDescent="0.25">
      <c r="A28" s="68" t="s">
        <v>348</v>
      </c>
      <c r="B28" s="15"/>
      <c r="C28" s="15"/>
      <c r="D28" s="15"/>
      <c r="E28" s="15"/>
      <c r="F28" s="15"/>
      <c r="G28" s="265"/>
      <c r="H28" s="265"/>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row>
    <row r="29" spans="1:38" s="89" customFormat="1" ht="15.75" x14ac:dyDescent="0.25">
      <c r="A29" s="71"/>
      <c r="B29" s="95"/>
      <c r="C29" s="95"/>
      <c r="D29" s="248"/>
      <c r="E29" s="248"/>
      <c r="F29" s="248"/>
      <c r="G29" s="266"/>
      <c r="H29" s="266"/>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row>
    <row r="30" spans="1:38" s="27" customFormat="1" x14ac:dyDescent="0.25">
      <c r="A30" s="121" t="s">
        <v>349</v>
      </c>
      <c r="B30" s="195">
        <v>84.904655436350495</v>
      </c>
      <c r="C30" s="195">
        <v>84.807724705960396</v>
      </c>
      <c r="D30" s="195">
        <v>84.836646582131294</v>
      </c>
      <c r="E30" s="255">
        <v>85.785771047531199</v>
      </c>
      <c r="F30" s="255">
        <v>84.884009378774294</v>
      </c>
      <c r="G30" s="255">
        <v>84.756779795449205</v>
      </c>
      <c r="H30" s="255">
        <v>84.907096282431397</v>
      </c>
      <c r="I30" s="255">
        <v>85.6</v>
      </c>
      <c r="J30" s="255">
        <v>84.9</v>
      </c>
      <c r="K30" s="255">
        <v>84.6</v>
      </c>
      <c r="L30" s="255">
        <v>84.8</v>
      </c>
      <c r="M30" s="255">
        <v>85.6</v>
      </c>
      <c r="N30" s="255">
        <v>84.8</v>
      </c>
      <c r="O30" s="255">
        <v>84.5</v>
      </c>
      <c r="P30" s="255">
        <v>84.3</v>
      </c>
      <c r="Q30" s="255">
        <v>84.8</v>
      </c>
      <c r="R30" s="255">
        <v>84.1</v>
      </c>
      <c r="S30" s="255">
        <v>83.7</v>
      </c>
      <c r="T30" s="255">
        <v>83.4</v>
      </c>
      <c r="U30" s="255">
        <v>83.9</v>
      </c>
      <c r="V30" s="255">
        <v>82.7</v>
      </c>
      <c r="W30" s="255">
        <v>82.7</v>
      </c>
      <c r="X30" s="255">
        <v>82.5</v>
      </c>
      <c r="Y30" s="255">
        <v>83.3</v>
      </c>
      <c r="Z30" s="255">
        <v>82.4</v>
      </c>
      <c r="AA30" s="255">
        <v>82.1</v>
      </c>
      <c r="AB30" s="255">
        <v>82</v>
      </c>
      <c r="AC30" s="255">
        <v>83</v>
      </c>
      <c r="AD30" s="255">
        <v>82.2</v>
      </c>
      <c r="AE30" s="255">
        <v>81.8</v>
      </c>
      <c r="AF30" s="255">
        <v>81.8</v>
      </c>
      <c r="AG30" s="255">
        <v>82.6</v>
      </c>
      <c r="AH30" s="255">
        <v>81.8</v>
      </c>
      <c r="AI30" s="255">
        <v>81.7</v>
      </c>
      <c r="AJ30" s="255">
        <v>81.7</v>
      </c>
      <c r="AK30" s="255">
        <v>82.6</v>
      </c>
      <c r="AL30" s="7"/>
    </row>
    <row r="31" spans="1:38" x14ac:dyDescent="0.25">
      <c r="A31" s="122" t="s">
        <v>350</v>
      </c>
      <c r="B31" s="197">
        <v>7.9525441377164796</v>
      </c>
      <c r="C31" s="197">
        <v>7.9547161745324999</v>
      </c>
      <c r="D31" s="197">
        <v>7.9174363985921898</v>
      </c>
      <c r="E31" s="256">
        <v>7.7262700948148</v>
      </c>
      <c r="F31" s="256">
        <v>7.9048281662961601</v>
      </c>
      <c r="G31" s="256">
        <v>7.9071956313604197</v>
      </c>
      <c r="H31" s="256">
        <v>7.8219741140652896</v>
      </c>
      <c r="I31" s="256">
        <v>7.7</v>
      </c>
      <c r="J31" s="256">
        <v>7.9</v>
      </c>
      <c r="K31" s="256">
        <v>8</v>
      </c>
      <c r="L31" s="256">
        <v>8</v>
      </c>
      <c r="M31" s="256">
        <v>7.8</v>
      </c>
      <c r="N31" s="256">
        <v>7.9</v>
      </c>
      <c r="O31" s="256">
        <v>8.1</v>
      </c>
      <c r="P31" s="256">
        <v>8.5</v>
      </c>
      <c r="Q31" s="256">
        <v>8.6999999999999993</v>
      </c>
      <c r="R31" s="256">
        <v>8.8000000000000007</v>
      </c>
      <c r="S31" s="256">
        <v>9</v>
      </c>
      <c r="T31" s="256">
        <v>9.1</v>
      </c>
      <c r="U31" s="256">
        <v>8.9</v>
      </c>
      <c r="V31" s="256">
        <v>9.1</v>
      </c>
      <c r="W31" s="256">
        <v>9.1</v>
      </c>
      <c r="X31" s="256">
        <v>9.1</v>
      </c>
      <c r="Y31" s="256">
        <v>9</v>
      </c>
      <c r="Z31" s="256">
        <v>9.4</v>
      </c>
      <c r="AA31" s="256">
        <v>9.4</v>
      </c>
      <c r="AB31" s="256">
        <v>9.4</v>
      </c>
      <c r="AC31" s="256">
        <v>9.1999999999999993</v>
      </c>
      <c r="AD31" s="256">
        <v>9.4</v>
      </c>
      <c r="AE31" s="256">
        <v>9.6</v>
      </c>
      <c r="AF31" s="256">
        <v>9.6</v>
      </c>
      <c r="AG31" s="256">
        <v>9.4</v>
      </c>
      <c r="AH31" s="256">
        <v>9.5</v>
      </c>
      <c r="AI31" s="256">
        <v>9.3000000000000007</v>
      </c>
      <c r="AJ31" s="256">
        <v>9.4</v>
      </c>
      <c r="AK31" s="256">
        <v>9.1</v>
      </c>
      <c r="AL31" s="7"/>
    </row>
    <row r="32" spans="1:38" s="27" customFormat="1" x14ac:dyDescent="0.25">
      <c r="A32" s="121" t="s">
        <v>351</v>
      </c>
      <c r="B32" s="195">
        <v>2.1423392734153599</v>
      </c>
      <c r="C32" s="195">
        <v>2.1765684625049899</v>
      </c>
      <c r="D32" s="195">
        <v>2.15397448763115</v>
      </c>
      <c r="E32" s="255">
        <v>2.0796588570335199</v>
      </c>
      <c r="F32" s="255">
        <v>2.1926243821645102</v>
      </c>
      <c r="G32" s="255">
        <v>2.2356158841242202</v>
      </c>
      <c r="H32" s="255">
        <v>2.2111928827079201</v>
      </c>
      <c r="I32" s="255">
        <v>2.2000000000000002</v>
      </c>
      <c r="J32" s="255">
        <v>2.2999999999999998</v>
      </c>
      <c r="K32" s="255">
        <v>2.2999999999999998</v>
      </c>
      <c r="L32" s="255">
        <v>2.2000000000000002</v>
      </c>
      <c r="M32" s="255">
        <v>2.1</v>
      </c>
      <c r="N32" s="255">
        <v>2.2999999999999998</v>
      </c>
      <c r="O32" s="255">
        <v>2.4</v>
      </c>
      <c r="P32" s="255">
        <v>2.2999999999999998</v>
      </c>
      <c r="Q32" s="255">
        <v>2.2000000000000002</v>
      </c>
      <c r="R32" s="255">
        <v>2.4</v>
      </c>
      <c r="S32" s="255">
        <v>2.5</v>
      </c>
      <c r="T32" s="255">
        <v>2.7</v>
      </c>
      <c r="U32" s="255">
        <v>2.8</v>
      </c>
      <c r="V32" s="255">
        <v>3.1</v>
      </c>
      <c r="W32" s="255">
        <v>3.1</v>
      </c>
      <c r="X32" s="255">
        <v>3.2</v>
      </c>
      <c r="Y32" s="255">
        <v>3.1</v>
      </c>
      <c r="Z32" s="255">
        <v>3.2</v>
      </c>
      <c r="AA32" s="255">
        <v>3.2</v>
      </c>
      <c r="AB32" s="255">
        <v>3.2</v>
      </c>
      <c r="AC32" s="255">
        <v>3.1</v>
      </c>
      <c r="AD32" s="255">
        <v>3.3</v>
      </c>
      <c r="AE32" s="255">
        <v>3.3</v>
      </c>
      <c r="AF32" s="255">
        <v>3.3</v>
      </c>
      <c r="AG32" s="255">
        <v>3.3</v>
      </c>
      <c r="AH32" s="255">
        <v>3.4</v>
      </c>
      <c r="AI32" s="255">
        <v>3.5</v>
      </c>
      <c r="AJ32" s="255">
        <v>3.6</v>
      </c>
      <c r="AK32" s="255">
        <v>3.5</v>
      </c>
      <c r="AL32" s="7"/>
    </row>
    <row r="33" spans="1:38" x14ac:dyDescent="0.25">
      <c r="A33" s="122" t="s">
        <v>352</v>
      </c>
      <c r="B33" s="197">
        <v>5.0004611525177198</v>
      </c>
      <c r="C33" s="197">
        <v>5.0609906570021499</v>
      </c>
      <c r="D33" s="197">
        <v>5.0919425316453797</v>
      </c>
      <c r="E33" s="256">
        <v>4.40830000062049</v>
      </c>
      <c r="F33" s="256">
        <v>5.0185380727649997</v>
      </c>
      <c r="G33" s="256">
        <v>5.1004086890661204</v>
      </c>
      <c r="H33" s="256">
        <v>5.05973672079545</v>
      </c>
      <c r="I33" s="256">
        <v>4.5</v>
      </c>
      <c r="J33" s="256">
        <v>5</v>
      </c>
      <c r="K33" s="256">
        <v>5.0999999999999996</v>
      </c>
      <c r="L33" s="256">
        <v>5</v>
      </c>
      <c r="M33" s="256">
        <v>4.5</v>
      </c>
      <c r="N33" s="256">
        <v>5</v>
      </c>
      <c r="O33" s="256">
        <v>5.0999999999999996</v>
      </c>
      <c r="P33" s="256">
        <v>4.9000000000000004</v>
      </c>
      <c r="Q33" s="256">
        <v>4.3</v>
      </c>
      <c r="R33" s="256">
        <v>4.7</v>
      </c>
      <c r="S33" s="256">
        <v>4.8</v>
      </c>
      <c r="T33" s="256">
        <v>4.9000000000000004</v>
      </c>
      <c r="U33" s="256">
        <v>4.5</v>
      </c>
      <c r="V33" s="256">
        <v>5.0999999999999996</v>
      </c>
      <c r="W33" s="256">
        <v>5.0999999999999996</v>
      </c>
      <c r="X33" s="256">
        <v>5.2</v>
      </c>
      <c r="Y33" s="256">
        <v>4.5999999999999996</v>
      </c>
      <c r="Z33" s="256">
        <v>5.0999999999999996</v>
      </c>
      <c r="AA33" s="256">
        <v>5.2</v>
      </c>
      <c r="AB33" s="256">
        <v>5.3</v>
      </c>
      <c r="AC33" s="256">
        <v>4.7</v>
      </c>
      <c r="AD33" s="256">
        <v>5.2</v>
      </c>
      <c r="AE33" s="256">
        <v>5.3</v>
      </c>
      <c r="AF33" s="256">
        <v>5.3</v>
      </c>
      <c r="AG33" s="256">
        <v>4.7</v>
      </c>
      <c r="AH33" s="256">
        <v>5.3</v>
      </c>
      <c r="AI33" s="256">
        <v>5.4</v>
      </c>
      <c r="AJ33" s="256">
        <v>5.4</v>
      </c>
      <c r="AK33" s="256">
        <v>4.8</v>
      </c>
      <c r="AL33" s="7"/>
    </row>
    <row r="34" spans="1:38" s="112" customFormat="1" x14ac:dyDescent="0.25">
      <c r="A34" s="142" t="s">
        <v>353</v>
      </c>
      <c r="B34" s="257">
        <v>100</v>
      </c>
      <c r="C34" s="257">
        <v>100</v>
      </c>
      <c r="D34" s="257">
        <v>100</v>
      </c>
      <c r="E34" s="258">
        <v>100</v>
      </c>
      <c r="F34" s="258">
        <v>100</v>
      </c>
      <c r="G34" s="258">
        <v>100</v>
      </c>
      <c r="H34" s="258">
        <v>100</v>
      </c>
      <c r="I34" s="258">
        <v>100</v>
      </c>
      <c r="J34" s="258">
        <v>100</v>
      </c>
      <c r="K34" s="258">
        <v>100</v>
      </c>
      <c r="L34" s="258">
        <v>100</v>
      </c>
      <c r="M34" s="258">
        <v>100</v>
      </c>
      <c r="N34" s="258">
        <v>100</v>
      </c>
      <c r="O34" s="258">
        <v>100</v>
      </c>
      <c r="P34" s="258">
        <v>100</v>
      </c>
      <c r="Q34" s="258">
        <v>100</v>
      </c>
      <c r="R34" s="258">
        <v>100</v>
      </c>
      <c r="S34" s="258">
        <v>100</v>
      </c>
      <c r="T34" s="258">
        <v>100</v>
      </c>
      <c r="U34" s="258">
        <v>100</v>
      </c>
      <c r="V34" s="258">
        <v>100</v>
      </c>
      <c r="W34" s="258">
        <v>100</v>
      </c>
      <c r="X34" s="258">
        <v>100</v>
      </c>
      <c r="Y34" s="258">
        <v>100</v>
      </c>
      <c r="Z34" s="258">
        <v>100</v>
      </c>
      <c r="AA34" s="258">
        <v>100</v>
      </c>
      <c r="AB34" s="258">
        <v>100</v>
      </c>
      <c r="AC34" s="258">
        <v>100</v>
      </c>
      <c r="AD34" s="258">
        <v>100</v>
      </c>
      <c r="AE34" s="258">
        <v>100</v>
      </c>
      <c r="AF34" s="258">
        <v>100</v>
      </c>
      <c r="AG34" s="258">
        <v>100</v>
      </c>
      <c r="AH34" s="258">
        <v>100</v>
      </c>
      <c r="AI34" s="258">
        <v>100</v>
      </c>
      <c r="AJ34" s="258">
        <v>100</v>
      </c>
      <c r="AK34" s="258">
        <v>100</v>
      </c>
      <c r="AL34" s="81"/>
    </row>
    <row r="35" spans="1:38" s="71" customFormat="1" ht="15.75" x14ac:dyDescent="0.25">
      <c r="B35" s="95"/>
      <c r="C35" s="95"/>
      <c r="D35" s="261"/>
      <c r="E35" s="199"/>
      <c r="F35" s="267"/>
      <c r="G35" s="264"/>
      <c r="H35" s="264"/>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row>
    <row r="36" spans="1:38" s="268" customFormat="1" ht="15.75" x14ac:dyDescent="0.25">
      <c r="A36" s="14" t="s">
        <v>354</v>
      </c>
      <c r="B36" s="15"/>
      <c r="C36" s="15"/>
      <c r="D36" s="15"/>
      <c r="E36" s="15"/>
      <c r="F36" s="15"/>
      <c r="G36" s="265"/>
      <c r="H36" s="265"/>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row>
    <row r="37" spans="1:38" s="271" customFormat="1" ht="15.75" x14ac:dyDescent="0.25">
      <c r="A37" s="269"/>
      <c r="B37" s="95"/>
      <c r="C37" s="95"/>
      <c r="D37" s="19"/>
      <c r="E37" s="19"/>
      <c r="F37" s="19"/>
      <c r="G37" s="270"/>
      <c r="H37" s="27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38" s="27" customFormat="1" x14ac:dyDescent="0.25">
      <c r="A38" s="121" t="s">
        <v>349</v>
      </c>
      <c r="B38" s="195">
        <v>83.360943019863797</v>
      </c>
      <c r="C38" s="195">
        <v>83.311289287555695</v>
      </c>
      <c r="D38" s="195">
        <v>83.348676495146094</v>
      </c>
      <c r="E38" s="255">
        <v>84.235942157345605</v>
      </c>
      <c r="F38" s="255">
        <v>70.043463768427401</v>
      </c>
      <c r="G38" s="255">
        <v>83.170590355862203</v>
      </c>
      <c r="H38" s="255">
        <v>83.3234767084559</v>
      </c>
      <c r="I38" s="255">
        <v>84</v>
      </c>
      <c r="J38" s="255">
        <v>83.4</v>
      </c>
      <c r="K38" s="255">
        <v>83.2</v>
      </c>
      <c r="L38" s="255">
        <v>83.3</v>
      </c>
      <c r="M38" s="255">
        <v>84</v>
      </c>
      <c r="N38" s="255">
        <v>83.3</v>
      </c>
      <c r="O38" s="255">
        <v>82.9</v>
      </c>
      <c r="P38" s="255">
        <v>82.8</v>
      </c>
      <c r="Q38" s="255">
        <v>83.2</v>
      </c>
      <c r="R38" s="255">
        <v>82.5</v>
      </c>
      <c r="S38" s="255">
        <v>82.1</v>
      </c>
      <c r="T38" s="255">
        <v>81.8</v>
      </c>
      <c r="U38" s="255">
        <v>82.2</v>
      </c>
      <c r="V38" s="255">
        <v>81.099999999999994</v>
      </c>
      <c r="W38" s="255">
        <v>81.3</v>
      </c>
      <c r="X38" s="255">
        <v>81</v>
      </c>
      <c r="Y38" s="255">
        <v>81.900000000000006</v>
      </c>
      <c r="Z38" s="255">
        <v>81</v>
      </c>
      <c r="AA38" s="255">
        <v>80.7</v>
      </c>
      <c r="AB38" s="255">
        <v>80.599999999999994</v>
      </c>
      <c r="AC38" s="255">
        <v>81.400000000000006</v>
      </c>
      <c r="AD38" s="255">
        <v>80.7</v>
      </c>
      <c r="AE38" s="255">
        <v>80.400000000000006</v>
      </c>
      <c r="AF38" s="255">
        <v>80.400000000000006</v>
      </c>
      <c r="AG38" s="255">
        <v>81</v>
      </c>
      <c r="AH38" s="255">
        <v>80.400000000000006</v>
      </c>
      <c r="AI38" s="255">
        <v>80.400000000000006</v>
      </c>
      <c r="AJ38" s="255">
        <v>80.3</v>
      </c>
      <c r="AK38" s="255">
        <v>80.900000000000006</v>
      </c>
      <c r="AL38" s="7"/>
    </row>
    <row r="39" spans="1:38" x14ac:dyDescent="0.25">
      <c r="A39" s="122" t="s">
        <v>350</v>
      </c>
      <c r="B39" s="197">
        <v>9.5903073690022307</v>
      </c>
      <c r="C39" s="197">
        <v>9.5937233229025303</v>
      </c>
      <c r="D39" s="197">
        <v>9.5290084392505001</v>
      </c>
      <c r="E39" s="256">
        <v>9.2692213831932602</v>
      </c>
      <c r="F39" s="256">
        <v>16.900914107393799</v>
      </c>
      <c r="G39" s="256">
        <v>9.60384192491588</v>
      </c>
      <c r="H39" s="256">
        <v>9.4929421751428507</v>
      </c>
      <c r="I39" s="256">
        <v>9.4</v>
      </c>
      <c r="J39" s="256">
        <v>9.6</v>
      </c>
      <c r="K39" s="256">
        <v>9.6999999999999993</v>
      </c>
      <c r="L39" s="256">
        <v>9.6999999999999993</v>
      </c>
      <c r="M39" s="256">
        <v>9.5</v>
      </c>
      <c r="N39" s="256">
        <v>9.6</v>
      </c>
      <c r="O39" s="256">
        <v>9.8000000000000007</v>
      </c>
      <c r="P39" s="256">
        <v>10.3</v>
      </c>
      <c r="Q39" s="256">
        <v>10.4</v>
      </c>
      <c r="R39" s="256">
        <v>10.6</v>
      </c>
      <c r="S39" s="256">
        <v>10.9</v>
      </c>
      <c r="T39" s="256">
        <v>11</v>
      </c>
      <c r="U39" s="256">
        <v>10.7</v>
      </c>
      <c r="V39" s="256">
        <v>11</v>
      </c>
      <c r="W39" s="256">
        <v>11</v>
      </c>
      <c r="X39" s="256">
        <v>11.1</v>
      </c>
      <c r="Y39" s="256">
        <v>10.9</v>
      </c>
      <c r="Z39" s="256">
        <v>11.3</v>
      </c>
      <c r="AA39" s="256">
        <v>11.4</v>
      </c>
      <c r="AB39" s="256">
        <v>11.4</v>
      </c>
      <c r="AC39" s="256">
        <v>11.2</v>
      </c>
      <c r="AD39" s="256">
        <v>11.3</v>
      </c>
      <c r="AE39" s="256">
        <v>11.6</v>
      </c>
      <c r="AF39" s="256">
        <v>11.6</v>
      </c>
      <c r="AG39" s="256">
        <v>11.4</v>
      </c>
      <c r="AH39" s="256">
        <v>11.5</v>
      </c>
      <c r="AI39" s="256">
        <v>11.5</v>
      </c>
      <c r="AJ39" s="256">
        <v>11.4</v>
      </c>
      <c r="AK39" s="256">
        <v>11.3</v>
      </c>
      <c r="AL39" s="7"/>
    </row>
    <row r="40" spans="1:38" s="27" customFormat="1" x14ac:dyDescent="0.25">
      <c r="A40" s="121" t="s">
        <v>351</v>
      </c>
      <c r="B40" s="195">
        <v>1.9716867677771801</v>
      </c>
      <c r="C40" s="195">
        <v>2.0166949594734098</v>
      </c>
      <c r="D40" s="195">
        <v>1.98489680720937</v>
      </c>
      <c r="E40" s="255">
        <v>1.9443564202250501</v>
      </c>
      <c r="F40" s="255">
        <v>3.8937454092722299</v>
      </c>
      <c r="G40" s="255">
        <v>2.0709636974534398</v>
      </c>
      <c r="H40" s="255">
        <v>2.0219327582942799</v>
      </c>
      <c r="I40" s="255">
        <v>2</v>
      </c>
      <c r="J40" s="255">
        <v>2</v>
      </c>
      <c r="K40" s="255">
        <v>2</v>
      </c>
      <c r="L40" s="255">
        <v>2</v>
      </c>
      <c r="M40" s="255">
        <v>2</v>
      </c>
      <c r="N40" s="255">
        <v>2.1</v>
      </c>
      <c r="O40" s="255">
        <v>2.2000000000000002</v>
      </c>
      <c r="P40" s="255">
        <v>2.1</v>
      </c>
      <c r="Q40" s="255">
        <v>2.1</v>
      </c>
      <c r="R40" s="255">
        <v>2.2000000000000002</v>
      </c>
      <c r="S40" s="255">
        <v>2.2999999999999998</v>
      </c>
      <c r="T40" s="255">
        <v>2.5</v>
      </c>
      <c r="U40" s="255">
        <v>2.6</v>
      </c>
      <c r="V40" s="255">
        <v>2.9</v>
      </c>
      <c r="W40" s="255">
        <v>2.9</v>
      </c>
      <c r="X40" s="255">
        <v>3</v>
      </c>
      <c r="Y40" s="255">
        <v>2.9</v>
      </c>
      <c r="Z40" s="255">
        <v>2.9</v>
      </c>
      <c r="AA40" s="255">
        <v>2.9</v>
      </c>
      <c r="AB40" s="255">
        <v>3.1</v>
      </c>
      <c r="AC40" s="255">
        <v>2.9</v>
      </c>
      <c r="AD40" s="255">
        <v>3</v>
      </c>
      <c r="AE40" s="255">
        <v>3.1</v>
      </c>
      <c r="AF40" s="255">
        <v>3.1</v>
      </c>
      <c r="AG40" s="255">
        <v>3.2</v>
      </c>
      <c r="AH40" s="255">
        <v>3.1</v>
      </c>
      <c r="AI40" s="255">
        <v>3.2</v>
      </c>
      <c r="AJ40" s="255">
        <v>3.2</v>
      </c>
      <c r="AK40" s="255">
        <v>3.3</v>
      </c>
      <c r="AL40" s="7"/>
    </row>
    <row r="41" spans="1:38" x14ac:dyDescent="0.25">
      <c r="A41" s="122" t="s">
        <v>352</v>
      </c>
      <c r="B41" s="197">
        <v>5.0770628433568499</v>
      </c>
      <c r="C41" s="197">
        <v>5.0782924300683296</v>
      </c>
      <c r="D41" s="197">
        <v>5.13741825839399</v>
      </c>
      <c r="E41" s="256">
        <v>4.5504800392361302</v>
      </c>
      <c r="F41" s="256">
        <v>9.1618767149065601</v>
      </c>
      <c r="G41" s="256">
        <v>5.1546040217685398</v>
      </c>
      <c r="H41" s="256">
        <v>5.1616483581069996</v>
      </c>
      <c r="I41" s="256">
        <v>4.5999999999999996</v>
      </c>
      <c r="J41" s="256">
        <v>5</v>
      </c>
      <c r="K41" s="256">
        <v>5.0999999999999996</v>
      </c>
      <c r="L41" s="256">
        <v>5</v>
      </c>
      <c r="M41" s="256">
        <v>4.5999999999999996</v>
      </c>
      <c r="N41" s="256">
        <v>5</v>
      </c>
      <c r="O41" s="256">
        <v>5.0999999999999996</v>
      </c>
      <c r="P41" s="256">
        <v>4.9000000000000004</v>
      </c>
      <c r="Q41" s="256">
        <v>4.3</v>
      </c>
      <c r="R41" s="256">
        <v>4.7</v>
      </c>
      <c r="S41" s="256">
        <v>4.7</v>
      </c>
      <c r="T41" s="256">
        <v>4.8</v>
      </c>
      <c r="U41" s="256">
        <v>4.5</v>
      </c>
      <c r="V41" s="256">
        <v>5</v>
      </c>
      <c r="W41" s="256">
        <v>4.9000000000000004</v>
      </c>
      <c r="X41" s="256">
        <v>4.9000000000000004</v>
      </c>
      <c r="Y41" s="256">
        <v>4.4000000000000004</v>
      </c>
      <c r="Z41" s="256">
        <v>4.8</v>
      </c>
      <c r="AA41" s="256">
        <v>4.9000000000000004</v>
      </c>
      <c r="AB41" s="256">
        <v>5</v>
      </c>
      <c r="AC41" s="256">
        <v>4.5</v>
      </c>
      <c r="AD41" s="256">
        <v>4.9000000000000004</v>
      </c>
      <c r="AE41" s="256">
        <v>4.9000000000000004</v>
      </c>
      <c r="AF41" s="256">
        <v>4.9000000000000004</v>
      </c>
      <c r="AG41" s="256">
        <v>4.5</v>
      </c>
      <c r="AH41" s="256">
        <v>4.9000000000000004</v>
      </c>
      <c r="AI41" s="256">
        <v>5</v>
      </c>
      <c r="AJ41" s="256">
        <v>5.0999999999999996</v>
      </c>
      <c r="AK41" s="256">
        <v>4.5</v>
      </c>
      <c r="AL41" s="7"/>
    </row>
    <row r="42" spans="1:38" s="112" customFormat="1" x14ac:dyDescent="0.25">
      <c r="A42" s="142" t="s">
        <v>353</v>
      </c>
      <c r="B42" s="257">
        <v>100</v>
      </c>
      <c r="C42" s="257">
        <v>100</v>
      </c>
      <c r="D42" s="257">
        <v>100</v>
      </c>
      <c r="E42" s="258">
        <v>100</v>
      </c>
      <c r="F42" s="258">
        <v>100</v>
      </c>
      <c r="G42" s="258">
        <v>100</v>
      </c>
      <c r="H42" s="258">
        <v>100</v>
      </c>
      <c r="I42" s="258">
        <v>100</v>
      </c>
      <c r="J42" s="258">
        <v>100</v>
      </c>
      <c r="K42" s="258">
        <v>100</v>
      </c>
      <c r="L42" s="258">
        <v>100</v>
      </c>
      <c r="M42" s="258">
        <v>-100</v>
      </c>
      <c r="N42" s="258">
        <v>100</v>
      </c>
      <c r="O42" s="258">
        <v>100</v>
      </c>
      <c r="P42" s="258">
        <v>100</v>
      </c>
      <c r="Q42" s="258">
        <v>100</v>
      </c>
      <c r="R42" s="258">
        <v>100</v>
      </c>
      <c r="S42" s="258">
        <v>100</v>
      </c>
      <c r="T42" s="258">
        <v>100</v>
      </c>
      <c r="U42" s="258">
        <v>100</v>
      </c>
      <c r="V42" s="258">
        <v>100</v>
      </c>
      <c r="W42" s="258">
        <v>100</v>
      </c>
      <c r="X42" s="258">
        <v>100</v>
      </c>
      <c r="Y42" s="258">
        <v>100</v>
      </c>
      <c r="Z42" s="258">
        <v>100</v>
      </c>
      <c r="AA42" s="258">
        <v>100</v>
      </c>
      <c r="AB42" s="258">
        <v>100</v>
      </c>
      <c r="AC42" s="258">
        <v>100</v>
      </c>
      <c r="AD42" s="258">
        <v>100</v>
      </c>
      <c r="AE42" s="258">
        <v>100</v>
      </c>
      <c r="AF42" s="258">
        <v>100</v>
      </c>
      <c r="AG42" s="258">
        <v>100</v>
      </c>
      <c r="AH42" s="258">
        <v>100</v>
      </c>
      <c r="AI42" s="258">
        <v>100</v>
      </c>
      <c r="AJ42" s="258">
        <v>100</v>
      </c>
      <c r="AK42" s="258">
        <v>100</v>
      </c>
      <c r="AL42" s="81"/>
    </row>
    <row r="43" spans="1:38" s="272" customFormat="1" x14ac:dyDescent="0.25">
      <c r="B43" s="19"/>
      <c r="C43" s="19"/>
      <c r="D43" s="261"/>
      <c r="E43" s="199"/>
      <c r="F43" s="267"/>
      <c r="G43" s="264"/>
      <c r="H43" s="264"/>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row>
    <row r="44" spans="1:38" s="41" customFormat="1" ht="15.75" x14ac:dyDescent="0.25">
      <c r="A44" s="37" t="s">
        <v>356</v>
      </c>
      <c r="B44" s="15"/>
      <c r="C44" s="15"/>
      <c r="D44" s="15"/>
      <c r="E44" s="15"/>
      <c r="F44" s="15"/>
      <c r="G44" s="265"/>
      <c r="H44" s="265"/>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row>
    <row r="45" spans="1:38" s="86" customFormat="1" ht="15.75" x14ac:dyDescent="0.25">
      <c r="A45" s="68" t="s">
        <v>348</v>
      </c>
      <c r="B45" s="15"/>
      <c r="C45" s="15"/>
      <c r="D45" s="15"/>
      <c r="E45" s="15"/>
      <c r="F45" s="15"/>
      <c r="G45" s="265"/>
      <c r="H45" s="265"/>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row>
    <row r="46" spans="1:38" x14ac:dyDescent="0.25">
      <c r="A46" s="122"/>
      <c r="D46" s="267"/>
      <c r="E46" s="199"/>
      <c r="F46" s="267"/>
      <c r="G46" s="264"/>
      <c r="H46" s="264"/>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row>
    <row r="47" spans="1:38" s="27" customFormat="1" x14ac:dyDescent="0.25">
      <c r="A47" s="121" t="s">
        <v>349</v>
      </c>
      <c r="B47" s="195">
        <v>89.295853369087894</v>
      </c>
      <c r="C47" s="195">
        <v>89.2900520045403</v>
      </c>
      <c r="D47" s="195">
        <v>89.268850695398697</v>
      </c>
      <c r="E47" s="255">
        <v>89.281519529094396</v>
      </c>
      <c r="F47" s="255">
        <v>89.273745842958704</v>
      </c>
      <c r="G47" s="255">
        <v>89.287413073333994</v>
      </c>
      <c r="H47" s="255">
        <v>89.385495095862794</v>
      </c>
      <c r="I47" s="255">
        <v>89.3</v>
      </c>
      <c r="J47" s="255">
        <v>89.3</v>
      </c>
      <c r="K47" s="255">
        <v>89.3</v>
      </c>
      <c r="L47" s="255">
        <v>89.3</v>
      </c>
      <c r="M47" s="255">
        <v>89.3</v>
      </c>
      <c r="N47" s="255">
        <v>89.3</v>
      </c>
      <c r="O47" s="255">
        <v>89.3</v>
      </c>
      <c r="P47" s="255">
        <v>89.3</v>
      </c>
      <c r="Q47" s="255">
        <v>89.2</v>
      </c>
      <c r="R47" s="255">
        <v>89.2</v>
      </c>
      <c r="S47" s="255">
        <v>89.2</v>
      </c>
      <c r="T47" s="255">
        <v>89.2</v>
      </c>
      <c r="U47" s="255">
        <v>89.2</v>
      </c>
      <c r="V47" s="255">
        <v>89.1</v>
      </c>
      <c r="W47" s="255">
        <v>89.1</v>
      </c>
      <c r="X47" s="255">
        <v>89.1</v>
      </c>
      <c r="Y47" s="255">
        <v>89.1</v>
      </c>
      <c r="Z47" s="255">
        <v>89.1</v>
      </c>
      <c r="AA47" s="255">
        <v>89.1</v>
      </c>
      <c r="AB47" s="255">
        <v>89.1</v>
      </c>
      <c r="AC47" s="255">
        <v>89.1</v>
      </c>
      <c r="AD47" s="255">
        <v>89.2</v>
      </c>
      <c r="AE47" s="255">
        <v>89.2</v>
      </c>
      <c r="AF47" s="255">
        <v>89.2</v>
      </c>
      <c r="AG47" s="255">
        <v>89.2</v>
      </c>
      <c r="AH47" s="255">
        <v>89.2</v>
      </c>
      <c r="AI47" s="255">
        <v>89.2</v>
      </c>
      <c r="AJ47" s="255">
        <v>89.2</v>
      </c>
      <c r="AK47" s="255">
        <v>89.3</v>
      </c>
      <c r="AL47" s="7"/>
    </row>
    <row r="48" spans="1:38" x14ac:dyDescent="0.25">
      <c r="A48" s="122" t="s">
        <v>350</v>
      </c>
      <c r="B48" s="197">
        <v>5.9988225832087796</v>
      </c>
      <c r="C48" s="197">
        <v>6.0290952406776102</v>
      </c>
      <c r="D48" s="197">
        <v>6.0054682930610497</v>
      </c>
      <c r="E48" s="256">
        <v>5.9819870573043001</v>
      </c>
      <c r="F48" s="256">
        <v>5.9723103457731801</v>
      </c>
      <c r="G48" s="256">
        <v>5.9592080169083701</v>
      </c>
      <c r="H48" s="256">
        <v>5.8010105602613997</v>
      </c>
      <c r="I48" s="256" t="s">
        <v>43</v>
      </c>
      <c r="J48" s="256">
        <v>5.9</v>
      </c>
      <c r="K48" s="256">
        <v>5.9</v>
      </c>
      <c r="L48" s="256">
        <v>5.9</v>
      </c>
      <c r="M48" s="256">
        <v>5.8</v>
      </c>
      <c r="N48" s="256">
        <v>5.9</v>
      </c>
      <c r="O48" s="256">
        <v>5.9</v>
      </c>
      <c r="P48" s="256">
        <v>5.9</v>
      </c>
      <c r="Q48" s="256">
        <v>5.9</v>
      </c>
      <c r="R48" s="256">
        <v>5.9</v>
      </c>
      <c r="S48" s="256">
        <v>5.9</v>
      </c>
      <c r="T48" s="256">
        <v>5.9</v>
      </c>
      <c r="U48" s="256">
        <v>5.9</v>
      </c>
      <c r="V48" s="256">
        <v>5.9</v>
      </c>
      <c r="W48" s="256">
        <v>5.9</v>
      </c>
      <c r="X48" s="256">
        <v>5.9</v>
      </c>
      <c r="Y48" s="256">
        <v>6</v>
      </c>
      <c r="Z48" s="256">
        <v>6.1</v>
      </c>
      <c r="AA48" s="256">
        <v>6</v>
      </c>
      <c r="AB48" s="256">
        <v>6</v>
      </c>
      <c r="AC48" s="256">
        <v>6</v>
      </c>
      <c r="AD48" s="256">
        <v>6</v>
      </c>
      <c r="AE48" s="256">
        <v>6</v>
      </c>
      <c r="AF48" s="256">
        <v>5.9</v>
      </c>
      <c r="AG48" s="256">
        <v>5.9</v>
      </c>
      <c r="AH48" s="256">
        <v>5.9</v>
      </c>
      <c r="AI48" s="256">
        <v>5.8</v>
      </c>
      <c r="AJ48" s="256">
        <v>5.7</v>
      </c>
      <c r="AK48" s="256">
        <v>5.7</v>
      </c>
      <c r="AL48" s="7"/>
    </row>
    <row r="49" spans="1:38" s="27" customFormat="1" x14ac:dyDescent="0.25">
      <c r="A49" s="121" t="s">
        <v>351</v>
      </c>
      <c r="B49" s="195">
        <v>0.66033572068344804</v>
      </c>
      <c r="C49" s="195">
        <v>0.66838269806511696</v>
      </c>
      <c r="D49" s="195">
        <v>0.66594319834072102</v>
      </c>
      <c r="E49" s="255">
        <v>0.66557590097097297</v>
      </c>
      <c r="F49" s="255">
        <v>0.66836525796114199</v>
      </c>
      <c r="G49" s="255">
        <v>0.666683905901299</v>
      </c>
      <c r="H49" s="255">
        <v>0.7</v>
      </c>
      <c r="I49" s="255">
        <v>0.7</v>
      </c>
      <c r="J49" s="255">
        <v>0.7</v>
      </c>
      <c r="K49" s="255">
        <v>0.7</v>
      </c>
      <c r="L49" s="255">
        <v>0.7</v>
      </c>
      <c r="M49" s="255">
        <v>0.7</v>
      </c>
      <c r="N49" s="255">
        <v>0.7</v>
      </c>
      <c r="O49" s="255">
        <v>0.7</v>
      </c>
      <c r="P49" s="255">
        <v>0.7</v>
      </c>
      <c r="Q49" s="255">
        <v>0.7</v>
      </c>
      <c r="R49" s="255">
        <v>0.7</v>
      </c>
      <c r="S49" s="255">
        <v>0.7</v>
      </c>
      <c r="T49" s="255">
        <v>0.7</v>
      </c>
      <c r="U49" s="255">
        <v>0.7</v>
      </c>
      <c r="V49" s="255">
        <v>0.7</v>
      </c>
      <c r="W49" s="255">
        <v>0.7</v>
      </c>
      <c r="X49" s="255">
        <v>0.7</v>
      </c>
      <c r="Y49" s="255">
        <v>0.7</v>
      </c>
      <c r="Z49" s="255">
        <v>0.6</v>
      </c>
      <c r="AA49" s="255">
        <v>0.6</v>
      </c>
      <c r="AB49" s="255">
        <v>0.6</v>
      </c>
      <c r="AC49" s="255">
        <v>0.6</v>
      </c>
      <c r="AD49" s="255">
        <v>0.6</v>
      </c>
      <c r="AE49" s="255">
        <v>0.6</v>
      </c>
      <c r="AF49" s="255">
        <v>0.6</v>
      </c>
      <c r="AG49" s="255">
        <v>0.6</v>
      </c>
      <c r="AH49" s="255">
        <v>0.6</v>
      </c>
      <c r="AI49" s="255">
        <v>0.6</v>
      </c>
      <c r="AJ49" s="255">
        <v>0.7</v>
      </c>
      <c r="AK49" s="255">
        <v>0.7</v>
      </c>
      <c r="AL49" s="7"/>
    </row>
    <row r="50" spans="1:38" x14ac:dyDescent="0.25">
      <c r="A50" s="122" t="s">
        <v>352</v>
      </c>
      <c r="B50" s="197">
        <v>1.57846159513371</v>
      </c>
      <c r="C50" s="197">
        <v>1.5487993701859299</v>
      </c>
      <c r="D50" s="197">
        <v>1.5483631529125499</v>
      </c>
      <c r="E50" s="256">
        <v>1.54778192002868</v>
      </c>
      <c r="F50" s="256">
        <v>1.5510007630895399</v>
      </c>
      <c r="G50" s="256">
        <v>1.5509617476408499</v>
      </c>
      <c r="H50" s="256">
        <v>1.63530498804687</v>
      </c>
      <c r="I50" s="256">
        <v>1.5</v>
      </c>
      <c r="J50" s="256">
        <v>1.6</v>
      </c>
      <c r="K50" s="256">
        <v>1.6</v>
      </c>
      <c r="L50" s="256">
        <v>1.6</v>
      </c>
      <c r="M50" s="256">
        <v>1.6</v>
      </c>
      <c r="N50" s="256">
        <v>1.6</v>
      </c>
      <c r="O50" s="256">
        <v>1.6</v>
      </c>
      <c r="P50" s="256">
        <v>1.6</v>
      </c>
      <c r="Q50" s="256">
        <v>1.6</v>
      </c>
      <c r="R50" s="256">
        <v>1.6</v>
      </c>
      <c r="S50" s="256">
        <v>1.6</v>
      </c>
      <c r="T50" s="256">
        <v>1.6</v>
      </c>
      <c r="U50" s="256">
        <v>1.6</v>
      </c>
      <c r="V50" s="256">
        <v>1.6</v>
      </c>
      <c r="W50" s="256">
        <v>1.6</v>
      </c>
      <c r="X50" s="256">
        <v>1.6</v>
      </c>
      <c r="Y50" s="256">
        <v>1.6</v>
      </c>
      <c r="Z50" s="256">
        <v>1.6</v>
      </c>
      <c r="AA50" s="256">
        <v>1.6</v>
      </c>
      <c r="AB50" s="256">
        <v>1.6</v>
      </c>
      <c r="AC50" s="256">
        <v>1.6</v>
      </c>
      <c r="AD50" s="256">
        <v>1.6</v>
      </c>
      <c r="AE50" s="256">
        <v>1.6</v>
      </c>
      <c r="AF50" s="256">
        <v>1.6</v>
      </c>
      <c r="AG50" s="256">
        <v>1.6</v>
      </c>
      <c r="AH50" s="256">
        <v>1.6</v>
      </c>
      <c r="AI50" s="256">
        <v>1.6</v>
      </c>
      <c r="AJ50" s="256">
        <v>1.6</v>
      </c>
      <c r="AK50" s="256">
        <v>1.6</v>
      </c>
      <c r="AL50" s="7"/>
    </row>
    <row r="51" spans="1:38" s="27" customFormat="1" x14ac:dyDescent="0.25">
      <c r="A51" s="121" t="s">
        <v>357</v>
      </c>
      <c r="B51" s="195">
        <v>2.4665267318861899</v>
      </c>
      <c r="C51" s="195">
        <v>2.4636706865309899</v>
      </c>
      <c r="D51" s="195">
        <v>2.51137466028699</v>
      </c>
      <c r="E51" s="255">
        <v>2.5231355926016001</v>
      </c>
      <c r="F51" s="255">
        <v>2.5345777902175102</v>
      </c>
      <c r="G51" s="255">
        <v>2.53573325621544</v>
      </c>
      <c r="H51" s="255">
        <v>2.4321133989233101</v>
      </c>
      <c r="I51" s="255">
        <v>2.6</v>
      </c>
      <c r="J51" s="255">
        <v>2.6</v>
      </c>
      <c r="K51" s="255">
        <v>2.6</v>
      </c>
      <c r="L51" s="255">
        <v>2.6</v>
      </c>
      <c r="M51" s="255">
        <v>2.6</v>
      </c>
      <c r="N51" s="255">
        <v>2.6</v>
      </c>
      <c r="O51" s="255">
        <v>2.6</v>
      </c>
      <c r="P51" s="255">
        <v>2.6</v>
      </c>
      <c r="Q51" s="255">
        <v>2.6</v>
      </c>
      <c r="R51" s="255">
        <v>2.6</v>
      </c>
      <c r="S51" s="255">
        <v>2.6</v>
      </c>
      <c r="T51" s="255">
        <v>2.7</v>
      </c>
      <c r="U51" s="255">
        <v>2.7</v>
      </c>
      <c r="V51" s="255">
        <v>2.7</v>
      </c>
      <c r="W51" s="255">
        <v>2.7</v>
      </c>
      <c r="X51" s="255">
        <v>2.7</v>
      </c>
      <c r="Y51" s="255">
        <v>2.7</v>
      </c>
      <c r="Z51" s="255">
        <v>2.7</v>
      </c>
      <c r="AA51" s="255">
        <v>2.7</v>
      </c>
      <c r="AB51" s="255">
        <v>2.7</v>
      </c>
      <c r="AC51" s="255">
        <v>2.7</v>
      </c>
      <c r="AD51" s="255">
        <v>2.7</v>
      </c>
      <c r="AE51" s="255">
        <v>2.6</v>
      </c>
      <c r="AF51" s="255">
        <v>2.7</v>
      </c>
      <c r="AG51" s="255">
        <v>2.7</v>
      </c>
      <c r="AH51" s="255">
        <v>2.7</v>
      </c>
      <c r="AI51" s="255">
        <v>2.7</v>
      </c>
      <c r="AJ51" s="255">
        <v>2.7</v>
      </c>
      <c r="AK51" s="255">
        <v>2.8</v>
      </c>
      <c r="AL51" s="7"/>
    </row>
    <row r="52" spans="1:38" s="49" customFormat="1" x14ac:dyDescent="0.25">
      <c r="A52" s="273" t="s">
        <v>353</v>
      </c>
      <c r="B52" s="203">
        <v>100</v>
      </c>
      <c r="C52" s="203">
        <v>100</v>
      </c>
      <c r="D52" s="203">
        <v>100</v>
      </c>
      <c r="E52" s="274">
        <v>100</v>
      </c>
      <c r="F52" s="274">
        <v>100</v>
      </c>
      <c r="G52" s="274">
        <v>100</v>
      </c>
      <c r="H52" s="274">
        <v>99.953924043094403</v>
      </c>
      <c r="I52" s="274">
        <v>100</v>
      </c>
      <c r="J52" s="274">
        <v>100</v>
      </c>
      <c r="K52" s="274">
        <v>100</v>
      </c>
      <c r="L52" s="274">
        <v>100</v>
      </c>
      <c r="M52" s="274">
        <v>100</v>
      </c>
      <c r="N52" s="274">
        <v>100</v>
      </c>
      <c r="O52" s="274">
        <v>100</v>
      </c>
      <c r="P52" s="274">
        <v>100</v>
      </c>
      <c r="Q52" s="274">
        <v>100</v>
      </c>
      <c r="R52" s="274">
        <v>100</v>
      </c>
      <c r="S52" s="274">
        <v>100</v>
      </c>
      <c r="T52" s="274">
        <v>100</v>
      </c>
      <c r="U52" s="274">
        <v>100</v>
      </c>
      <c r="V52" s="274">
        <v>100</v>
      </c>
      <c r="W52" s="274">
        <v>100</v>
      </c>
      <c r="X52" s="274">
        <v>100</v>
      </c>
      <c r="Y52" s="274">
        <v>100</v>
      </c>
      <c r="Z52" s="274">
        <v>100</v>
      </c>
      <c r="AA52" s="274">
        <v>100</v>
      </c>
      <c r="AB52" s="274">
        <v>100</v>
      </c>
      <c r="AC52" s="274">
        <v>100</v>
      </c>
      <c r="AD52" s="274">
        <v>100</v>
      </c>
      <c r="AE52" s="274">
        <v>100</v>
      </c>
      <c r="AF52" s="274">
        <v>100</v>
      </c>
      <c r="AG52" s="274">
        <v>100</v>
      </c>
      <c r="AH52" s="274">
        <v>100</v>
      </c>
      <c r="AI52" s="274">
        <v>100</v>
      </c>
      <c r="AJ52" s="274">
        <v>100</v>
      </c>
      <c r="AK52" s="274">
        <v>100</v>
      </c>
      <c r="AL52" s="81"/>
    </row>
    <row r="53" spans="1:38" s="27" customFormat="1" x14ac:dyDescent="0.25">
      <c r="A53" s="121"/>
      <c r="B53" s="195"/>
      <c r="C53" s="195"/>
      <c r="D53" s="19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7"/>
    </row>
    <row r="54" spans="1:38" s="41" customFormat="1" ht="15.75" x14ac:dyDescent="0.25">
      <c r="A54" s="68" t="s">
        <v>354</v>
      </c>
      <c r="B54" s="15"/>
      <c r="C54" s="15"/>
      <c r="D54" s="15"/>
      <c r="E54" s="15"/>
      <c r="F54" s="15"/>
      <c r="G54" s="265"/>
      <c r="H54" s="265"/>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row>
    <row r="55" spans="1:38" x14ac:dyDescent="0.25">
      <c r="A55" s="122"/>
      <c r="B55" s="197"/>
      <c r="C55" s="197"/>
      <c r="D55" s="197"/>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7"/>
    </row>
    <row r="56" spans="1:38" s="27" customFormat="1" x14ac:dyDescent="0.25">
      <c r="A56" s="121" t="s">
        <v>349</v>
      </c>
      <c r="B56" s="195">
        <v>88.825866955569893</v>
      </c>
      <c r="C56" s="195">
        <v>88.840021556728303</v>
      </c>
      <c r="D56" s="195">
        <v>88.800840013701801</v>
      </c>
      <c r="E56" s="255">
        <v>88.806756081848903</v>
      </c>
      <c r="F56" s="255">
        <v>88.798364603817603</v>
      </c>
      <c r="G56" s="255">
        <v>88.783388128301993</v>
      </c>
      <c r="H56" s="255">
        <v>88.827897379520905</v>
      </c>
      <c r="I56" s="255">
        <v>88.8</v>
      </c>
      <c r="J56" s="255">
        <v>88.8</v>
      </c>
      <c r="K56" s="255">
        <v>88.8</v>
      </c>
      <c r="L56" s="255">
        <v>88.8</v>
      </c>
      <c r="M56" s="255">
        <v>88.8</v>
      </c>
      <c r="N56" s="255">
        <v>88.7</v>
      </c>
      <c r="O56" s="255">
        <v>88.7</v>
      </c>
      <c r="P56" s="255">
        <v>88.7</v>
      </c>
      <c r="Q56" s="255">
        <v>88.7</v>
      </c>
      <c r="R56" s="255">
        <v>88.6</v>
      </c>
      <c r="S56" s="255">
        <v>88.6</v>
      </c>
      <c r="T56" s="255">
        <v>88.6</v>
      </c>
      <c r="U56" s="255">
        <v>88.5</v>
      </c>
      <c r="V56" s="255">
        <v>88.5</v>
      </c>
      <c r="W56" s="255">
        <v>88.5</v>
      </c>
      <c r="X56" s="255">
        <v>88.4</v>
      </c>
      <c r="Y56" s="255">
        <v>88.4</v>
      </c>
      <c r="Z56" s="255">
        <v>88.4</v>
      </c>
      <c r="AA56" s="255">
        <v>88.4</v>
      </c>
      <c r="AB56" s="255">
        <v>88.4</v>
      </c>
      <c r="AC56" s="255">
        <v>88.4</v>
      </c>
      <c r="AD56" s="255">
        <v>88.4</v>
      </c>
      <c r="AE56" s="255">
        <v>88.5</v>
      </c>
      <c r="AF56" s="255">
        <v>88.5</v>
      </c>
      <c r="AG56" s="255">
        <v>88.5</v>
      </c>
      <c r="AH56" s="255">
        <v>88.5</v>
      </c>
      <c r="AI56" s="255">
        <v>88.5</v>
      </c>
      <c r="AJ56" s="255">
        <v>88.5</v>
      </c>
      <c r="AK56" s="255">
        <v>88.6</v>
      </c>
      <c r="AL56" s="7"/>
    </row>
    <row r="57" spans="1:38" x14ac:dyDescent="0.25">
      <c r="A57" s="122" t="s">
        <v>350</v>
      </c>
      <c r="B57" s="197">
        <v>6.6761094178796796</v>
      </c>
      <c r="C57" s="197">
        <v>6.6914721926804601</v>
      </c>
      <c r="D57" s="197">
        <v>6.6814513698410103</v>
      </c>
      <c r="E57" s="256">
        <v>6.66412125335669</v>
      </c>
      <c r="F57" s="256">
        <v>6.6537529668080904</v>
      </c>
      <c r="G57" s="256">
        <v>6.6625700550328801</v>
      </c>
      <c r="H57" s="256">
        <v>6.6</v>
      </c>
      <c r="I57" s="256">
        <v>6.6</v>
      </c>
      <c r="J57" s="256">
        <v>6.7</v>
      </c>
      <c r="K57" s="256">
        <v>6.7</v>
      </c>
      <c r="L57" s="256">
        <v>6.6</v>
      </c>
      <c r="M57" s="256">
        <v>6.6</v>
      </c>
      <c r="N57" s="256">
        <v>6.6</v>
      </c>
      <c r="O57" s="256">
        <v>6.6</v>
      </c>
      <c r="P57" s="256">
        <v>6.6</v>
      </c>
      <c r="Q57" s="256">
        <v>6.6</v>
      </c>
      <c r="R57" s="256">
        <v>6.6</v>
      </c>
      <c r="S57" s="256">
        <v>6.6</v>
      </c>
      <c r="T57" s="256">
        <v>6.7</v>
      </c>
      <c r="U57" s="256">
        <v>6.7</v>
      </c>
      <c r="V57" s="256">
        <v>6.7</v>
      </c>
      <c r="W57" s="256">
        <v>6.7</v>
      </c>
      <c r="X57" s="256">
        <v>6.7</v>
      </c>
      <c r="Y57" s="256">
        <v>6.8</v>
      </c>
      <c r="Z57" s="256">
        <v>6.9</v>
      </c>
      <c r="AA57" s="256">
        <v>6.9</v>
      </c>
      <c r="AB57" s="256">
        <v>6.9</v>
      </c>
      <c r="AC57" s="256">
        <v>6.9</v>
      </c>
      <c r="AD57" s="256">
        <v>6.9</v>
      </c>
      <c r="AE57" s="256">
        <v>6.9</v>
      </c>
      <c r="AF57" s="256">
        <v>6.8</v>
      </c>
      <c r="AG57" s="256">
        <v>6.8</v>
      </c>
      <c r="AH57" s="256">
        <v>6.8</v>
      </c>
      <c r="AI57" s="256">
        <v>6.8</v>
      </c>
      <c r="AJ57" s="256">
        <v>6.6</v>
      </c>
      <c r="AK57" s="256">
        <v>6.6</v>
      </c>
      <c r="AL57" s="7"/>
    </row>
    <row r="58" spans="1:38" s="27" customFormat="1" x14ac:dyDescent="0.25">
      <c r="A58" s="121" t="s">
        <v>351</v>
      </c>
      <c r="B58" s="195">
        <v>0.62726847343593894</v>
      </c>
      <c r="C58" s="195">
        <v>0.63204642723027604</v>
      </c>
      <c r="D58" s="195">
        <v>0.63206771798323103</v>
      </c>
      <c r="E58" s="255">
        <v>0.63438696555368201</v>
      </c>
      <c r="F58" s="255">
        <v>0.63943525636274101</v>
      </c>
      <c r="G58" s="255">
        <v>0.63062540612960205</v>
      </c>
      <c r="H58" s="255">
        <v>0.61115319877306595</v>
      </c>
      <c r="I58" s="255">
        <v>0.6</v>
      </c>
      <c r="J58" s="255">
        <v>0.7</v>
      </c>
      <c r="K58" s="255">
        <v>0.6</v>
      </c>
      <c r="L58" s="255">
        <v>0.6</v>
      </c>
      <c r="M58" s="255">
        <v>0.6</v>
      </c>
      <c r="N58" s="255">
        <v>0.7</v>
      </c>
      <c r="O58" s="255">
        <v>0.7</v>
      </c>
      <c r="P58" s="255">
        <v>0.7</v>
      </c>
      <c r="Q58" s="255">
        <v>0.7</v>
      </c>
      <c r="R58" s="255">
        <v>0.7</v>
      </c>
      <c r="S58" s="255">
        <v>0.7</v>
      </c>
      <c r="T58" s="255">
        <v>0.7</v>
      </c>
      <c r="U58" s="255">
        <v>0.7</v>
      </c>
      <c r="V58" s="255">
        <v>0.7</v>
      </c>
      <c r="W58" s="255">
        <v>0.7</v>
      </c>
      <c r="X58" s="255">
        <v>0.7</v>
      </c>
      <c r="Y58" s="255">
        <v>0.7</v>
      </c>
      <c r="Z58" s="255">
        <v>0.6</v>
      </c>
      <c r="AA58" s="255">
        <v>0.6</v>
      </c>
      <c r="AB58" s="255">
        <v>0.6</v>
      </c>
      <c r="AC58" s="255">
        <v>0.6</v>
      </c>
      <c r="AD58" s="255">
        <v>0.6</v>
      </c>
      <c r="AE58" s="255">
        <v>0.6</v>
      </c>
      <c r="AF58" s="255">
        <v>0.6</v>
      </c>
      <c r="AG58" s="255">
        <v>0.6</v>
      </c>
      <c r="AH58" s="255">
        <v>0.6</v>
      </c>
      <c r="AI58" s="255">
        <v>0.6</v>
      </c>
      <c r="AJ58" s="255">
        <v>0.7</v>
      </c>
      <c r="AK58" s="255">
        <v>0.7</v>
      </c>
      <c r="AL58" s="7"/>
    </row>
    <row r="59" spans="1:38" x14ac:dyDescent="0.25">
      <c r="A59" s="122" t="s">
        <v>352</v>
      </c>
      <c r="B59" s="197">
        <v>1.26704297154388</v>
      </c>
      <c r="C59" s="197">
        <v>1.2410885001161001</v>
      </c>
      <c r="D59" s="197">
        <v>1.24013195058819</v>
      </c>
      <c r="E59" s="256">
        <v>1.2388442134672899</v>
      </c>
      <c r="F59" s="256">
        <v>1.2415537717160201</v>
      </c>
      <c r="G59" s="256">
        <v>1.24192015845188</v>
      </c>
      <c r="H59" s="256">
        <v>1.32209450357286</v>
      </c>
      <c r="I59" s="256">
        <v>1.3</v>
      </c>
      <c r="J59" s="256">
        <v>1.3</v>
      </c>
      <c r="K59" s="256">
        <v>1.3</v>
      </c>
      <c r="L59" s="256">
        <v>1.2</v>
      </c>
      <c r="M59" s="256">
        <v>1.3</v>
      </c>
      <c r="N59" s="256">
        <v>1.2</v>
      </c>
      <c r="O59" s="256">
        <v>1.3</v>
      </c>
      <c r="P59" s="256">
        <v>1.3</v>
      </c>
      <c r="Q59" s="256">
        <v>1.2</v>
      </c>
      <c r="R59" s="256">
        <v>1.3</v>
      </c>
      <c r="S59" s="256">
        <v>1.3</v>
      </c>
      <c r="T59" s="256">
        <v>1.3</v>
      </c>
      <c r="U59" s="256">
        <v>1.2</v>
      </c>
      <c r="V59" s="256">
        <v>1.2</v>
      </c>
      <c r="W59" s="256">
        <v>1.2</v>
      </c>
      <c r="X59" s="256">
        <v>1.2</v>
      </c>
      <c r="Y59" s="256">
        <v>1.2</v>
      </c>
      <c r="Z59" s="256">
        <v>1.2</v>
      </c>
      <c r="AA59" s="256">
        <v>1.2</v>
      </c>
      <c r="AB59" s="256">
        <v>1.2</v>
      </c>
      <c r="AC59" s="256">
        <v>1.2</v>
      </c>
      <c r="AD59" s="256">
        <v>1.2</v>
      </c>
      <c r="AE59" s="256">
        <v>1.3</v>
      </c>
      <c r="AF59" s="256">
        <v>1.2</v>
      </c>
      <c r="AG59" s="256">
        <v>1.2</v>
      </c>
      <c r="AH59" s="256">
        <v>1.3</v>
      </c>
      <c r="AI59" s="256">
        <v>1.3</v>
      </c>
      <c r="AJ59" s="256">
        <v>1.3</v>
      </c>
      <c r="AK59" s="256">
        <v>1.2</v>
      </c>
      <c r="AL59" s="7"/>
    </row>
    <row r="60" spans="1:38" s="27" customFormat="1" x14ac:dyDescent="0.25">
      <c r="A60" s="121" t="s">
        <v>357</v>
      </c>
      <c r="B60" s="195">
        <v>2.6037121815706201</v>
      </c>
      <c r="C60" s="195">
        <v>2.5953713232448599</v>
      </c>
      <c r="D60" s="195">
        <v>2.6455089478857299</v>
      </c>
      <c r="E60" s="255">
        <v>2.6558914857734299</v>
      </c>
      <c r="F60" s="255">
        <v>2.66689340129559</v>
      </c>
      <c r="G60" s="255">
        <v>2.6814962520836199</v>
      </c>
      <c r="H60" s="255">
        <v>2.6120773868688398</v>
      </c>
      <c r="I60" s="255">
        <v>2.7</v>
      </c>
      <c r="J60" s="255">
        <v>2.7</v>
      </c>
      <c r="K60" s="255">
        <v>2.7</v>
      </c>
      <c r="L60" s="255">
        <v>2.7</v>
      </c>
      <c r="M60" s="255">
        <v>2.8</v>
      </c>
      <c r="N60" s="255">
        <v>2.7</v>
      </c>
      <c r="O60" s="255">
        <v>2.8</v>
      </c>
      <c r="P60" s="255">
        <v>2.8</v>
      </c>
      <c r="Q60" s="255">
        <v>2.8</v>
      </c>
      <c r="R60" s="255">
        <v>2.8</v>
      </c>
      <c r="S60" s="255">
        <v>2.8</v>
      </c>
      <c r="T60" s="255">
        <v>2.8</v>
      </c>
      <c r="U60" s="255">
        <v>2.8</v>
      </c>
      <c r="V60" s="255">
        <v>2.8</v>
      </c>
      <c r="W60" s="255">
        <v>2.9</v>
      </c>
      <c r="X60" s="255">
        <v>2.9</v>
      </c>
      <c r="Y60" s="255">
        <v>2.9</v>
      </c>
      <c r="Z60" s="255">
        <v>2.9</v>
      </c>
      <c r="AA60" s="255">
        <v>2.9</v>
      </c>
      <c r="AB60" s="255">
        <v>2.9</v>
      </c>
      <c r="AC60" s="255">
        <v>2.9</v>
      </c>
      <c r="AD60" s="255">
        <v>2.9</v>
      </c>
      <c r="AE60" s="255">
        <v>2.8</v>
      </c>
      <c r="AF60" s="255">
        <v>2.9</v>
      </c>
      <c r="AG60" s="255">
        <v>2.9</v>
      </c>
      <c r="AH60" s="255">
        <v>2.8</v>
      </c>
      <c r="AI60" s="255">
        <v>2.9</v>
      </c>
      <c r="AJ60" s="255">
        <v>2.9</v>
      </c>
      <c r="AK60" s="255">
        <v>2.9</v>
      </c>
      <c r="AL60" s="7"/>
    </row>
    <row r="61" spans="1:38" s="49" customFormat="1" x14ac:dyDescent="0.25">
      <c r="A61" s="273" t="s">
        <v>353</v>
      </c>
      <c r="B61" s="203">
        <v>100</v>
      </c>
      <c r="C61" s="203">
        <v>100</v>
      </c>
      <c r="D61" s="203">
        <v>100</v>
      </c>
      <c r="E61" s="274">
        <v>100</v>
      </c>
      <c r="F61" s="274">
        <v>100</v>
      </c>
      <c r="G61" s="274">
        <v>100</v>
      </c>
      <c r="H61" s="274">
        <v>99.973222468735699</v>
      </c>
      <c r="I61" s="274">
        <v>100</v>
      </c>
      <c r="J61" s="274">
        <v>100</v>
      </c>
      <c r="K61" s="274">
        <v>100</v>
      </c>
      <c r="L61" s="274">
        <v>100</v>
      </c>
      <c r="M61" s="274">
        <v>100</v>
      </c>
      <c r="N61" s="274">
        <v>100</v>
      </c>
      <c r="O61" s="274">
        <v>100</v>
      </c>
      <c r="P61" s="274">
        <v>100</v>
      </c>
      <c r="Q61" s="274">
        <v>100</v>
      </c>
      <c r="R61" s="274">
        <v>100</v>
      </c>
      <c r="S61" s="274">
        <v>100</v>
      </c>
      <c r="T61" s="274">
        <v>100</v>
      </c>
      <c r="U61" s="274">
        <v>100</v>
      </c>
      <c r="V61" s="274">
        <v>100</v>
      </c>
      <c r="W61" s="274">
        <v>100</v>
      </c>
      <c r="X61" s="274">
        <v>100</v>
      </c>
      <c r="Y61" s="274">
        <v>100</v>
      </c>
      <c r="Z61" s="274">
        <v>100</v>
      </c>
      <c r="AA61" s="274">
        <v>100</v>
      </c>
      <c r="AB61" s="274">
        <v>100</v>
      </c>
      <c r="AC61" s="274">
        <v>100</v>
      </c>
      <c r="AD61" s="274">
        <v>100</v>
      </c>
      <c r="AE61" s="274">
        <v>100</v>
      </c>
      <c r="AF61" s="274">
        <v>100</v>
      </c>
      <c r="AG61" s="274">
        <v>100</v>
      </c>
      <c r="AH61" s="274">
        <v>100</v>
      </c>
      <c r="AI61" s="274">
        <v>100</v>
      </c>
      <c r="AJ61" s="274">
        <v>100</v>
      </c>
      <c r="AK61" s="274">
        <v>100</v>
      </c>
      <c r="AL61" s="81"/>
    </row>
    <row r="62" spans="1:38" s="27" customFormat="1" x14ac:dyDescent="0.25">
      <c r="A62" s="121"/>
      <c r="B62" s="195"/>
      <c r="C62" s="195"/>
      <c r="D62" s="19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7"/>
    </row>
    <row r="63" spans="1:38" s="41" customFormat="1" ht="15.75" x14ac:dyDescent="0.25">
      <c r="A63" s="37" t="s">
        <v>358</v>
      </c>
      <c r="B63" s="15"/>
      <c r="C63" s="15"/>
      <c r="D63" s="15"/>
      <c r="E63" s="15"/>
      <c r="F63" s="15"/>
      <c r="G63" s="265"/>
      <c r="H63" s="265"/>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row>
    <row r="64" spans="1:38" s="86" customFormat="1" ht="15.75" x14ac:dyDescent="0.25">
      <c r="A64" s="68" t="s">
        <v>348</v>
      </c>
      <c r="B64" s="15"/>
      <c r="C64" s="15"/>
      <c r="D64" s="15"/>
      <c r="E64" s="15"/>
      <c r="F64" s="15"/>
      <c r="G64" s="265"/>
      <c r="H64" s="265"/>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row>
    <row r="65" spans="1:38" x14ac:dyDescent="0.25">
      <c r="A65" s="122"/>
      <c r="B65" s="197"/>
      <c r="C65" s="197"/>
      <c r="D65" s="197"/>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7"/>
    </row>
    <row r="66" spans="1:38" s="27" customFormat="1" x14ac:dyDescent="0.25">
      <c r="A66" s="121" t="s">
        <v>349</v>
      </c>
      <c r="B66" s="195">
        <v>89.582779987394105</v>
      </c>
      <c r="C66" s="195">
        <v>89.573568223818498</v>
      </c>
      <c r="D66" s="195">
        <v>89.576277017512695</v>
      </c>
      <c r="E66" s="255">
        <v>89.573855990703905</v>
      </c>
      <c r="F66" s="255">
        <v>89.556489014713904</v>
      </c>
      <c r="G66" s="255">
        <v>89.552684929828303</v>
      </c>
      <c r="H66" s="255">
        <v>89.573213526608697</v>
      </c>
      <c r="I66" s="255">
        <v>89.5</v>
      </c>
      <c r="J66" s="255">
        <v>89.5</v>
      </c>
      <c r="K66" s="255">
        <v>89.5</v>
      </c>
      <c r="L66" s="255">
        <v>89.5</v>
      </c>
      <c r="M66" s="255">
        <v>89.5</v>
      </c>
      <c r="N66" s="255">
        <v>89.5</v>
      </c>
      <c r="O66" s="255">
        <v>89.5</v>
      </c>
      <c r="P66" s="255">
        <v>96.7</v>
      </c>
      <c r="Q66" s="255">
        <v>89.4</v>
      </c>
      <c r="R66" s="255">
        <v>89.3</v>
      </c>
      <c r="S66" s="255">
        <v>89.3</v>
      </c>
      <c r="T66" s="255">
        <v>89.3</v>
      </c>
      <c r="U66" s="255">
        <v>89.3</v>
      </c>
      <c r="V66" s="255">
        <v>89.2</v>
      </c>
      <c r="W66" s="255">
        <v>89.2</v>
      </c>
      <c r="X66" s="255">
        <v>89.2</v>
      </c>
      <c r="Y66" s="255">
        <v>89.2</v>
      </c>
      <c r="Z66" s="255">
        <v>89.1</v>
      </c>
      <c r="AA66" s="255">
        <v>89.1</v>
      </c>
      <c r="AB66" s="255">
        <v>89.1</v>
      </c>
      <c r="AC66" s="255">
        <v>89.1</v>
      </c>
      <c r="AD66" s="255">
        <v>89.1</v>
      </c>
      <c r="AE66" s="255">
        <v>89.1</v>
      </c>
      <c r="AF66" s="255">
        <v>89</v>
      </c>
      <c r="AG66" s="255">
        <v>89</v>
      </c>
      <c r="AH66" s="255">
        <v>89</v>
      </c>
      <c r="AI66" s="255">
        <v>89</v>
      </c>
      <c r="AJ66" s="255">
        <v>89</v>
      </c>
      <c r="AK66" s="255">
        <v>89.1</v>
      </c>
      <c r="AL66" s="7"/>
    </row>
    <row r="67" spans="1:38" x14ac:dyDescent="0.25">
      <c r="A67" s="122" t="s">
        <v>350</v>
      </c>
      <c r="B67" s="197">
        <v>8.2695031132419903</v>
      </c>
      <c r="C67" s="197">
        <v>8.30089843025935</v>
      </c>
      <c r="D67" s="197">
        <v>8.2990317644447895</v>
      </c>
      <c r="E67" s="256">
        <v>8.3000972549994998</v>
      </c>
      <c r="F67" s="256">
        <v>8.3111453671292495</v>
      </c>
      <c r="G67" s="256">
        <v>8.3150621461782404</v>
      </c>
      <c r="H67" s="256">
        <v>8.2729059639180793</v>
      </c>
      <c r="I67" s="256">
        <v>8.3000000000000007</v>
      </c>
      <c r="J67" s="256">
        <v>8.3000000000000007</v>
      </c>
      <c r="K67" s="256">
        <v>8.3000000000000007</v>
      </c>
      <c r="L67" s="256">
        <v>8.3000000000000007</v>
      </c>
      <c r="M67" s="256">
        <v>8.3000000000000007</v>
      </c>
      <c r="N67" s="256">
        <v>8.4</v>
      </c>
      <c r="O67" s="256">
        <v>8.4</v>
      </c>
      <c r="P67" s="256">
        <v>0.9</v>
      </c>
      <c r="Q67" s="256">
        <v>8.4</v>
      </c>
      <c r="R67" s="256">
        <v>8.5</v>
      </c>
      <c r="S67" s="256">
        <v>8.5</v>
      </c>
      <c r="T67" s="256">
        <v>8.5</v>
      </c>
      <c r="U67" s="256">
        <v>8.5</v>
      </c>
      <c r="V67" s="256">
        <v>8.6</v>
      </c>
      <c r="W67" s="256">
        <v>8.6</v>
      </c>
      <c r="X67" s="256">
        <v>8.6</v>
      </c>
      <c r="Y67" s="256">
        <v>8.6999999999999993</v>
      </c>
      <c r="Z67" s="256">
        <v>8.8000000000000007</v>
      </c>
      <c r="AA67" s="256">
        <v>8.8000000000000007</v>
      </c>
      <c r="AB67" s="256">
        <v>8.8000000000000007</v>
      </c>
      <c r="AC67" s="256">
        <v>8.8000000000000007</v>
      </c>
      <c r="AD67" s="256">
        <v>8.8000000000000007</v>
      </c>
      <c r="AE67" s="256">
        <v>8.8000000000000007</v>
      </c>
      <c r="AF67" s="256">
        <v>8.8000000000000007</v>
      </c>
      <c r="AG67" s="256">
        <v>8.8000000000000007</v>
      </c>
      <c r="AH67" s="256">
        <v>8.8000000000000007</v>
      </c>
      <c r="AI67" s="256">
        <v>8.8000000000000007</v>
      </c>
      <c r="AJ67" s="256">
        <v>8.6999999999999993</v>
      </c>
      <c r="AK67" s="256">
        <v>8.6</v>
      </c>
      <c r="AL67" s="7"/>
    </row>
    <row r="68" spans="1:38" s="27" customFormat="1" x14ac:dyDescent="0.25">
      <c r="A68" s="121" t="s">
        <v>351</v>
      </c>
      <c r="B68" s="195">
        <v>0.67138051476336402</v>
      </c>
      <c r="C68" s="195">
        <v>0.67825418406874205</v>
      </c>
      <c r="D68" s="195">
        <v>0.67680547197001195</v>
      </c>
      <c r="E68" s="255">
        <v>0.67752049301775197</v>
      </c>
      <c r="F68" s="255">
        <v>0.68075384736603595</v>
      </c>
      <c r="G68" s="255">
        <v>0.67970577924125597</v>
      </c>
      <c r="H68" s="255">
        <v>0.67231774354606499</v>
      </c>
      <c r="I68" s="255">
        <v>0.7</v>
      </c>
      <c r="J68" s="255">
        <v>0.7</v>
      </c>
      <c r="K68" s="255">
        <v>0.7</v>
      </c>
      <c r="L68" s="255">
        <v>0.7</v>
      </c>
      <c r="M68" s="255">
        <v>0.7</v>
      </c>
      <c r="N68" s="255">
        <v>0.7</v>
      </c>
      <c r="O68" s="255">
        <v>0.7</v>
      </c>
      <c r="P68" s="255">
        <v>0.8</v>
      </c>
      <c r="Q68" s="255">
        <v>0.7</v>
      </c>
      <c r="R68" s="255">
        <v>0.7</v>
      </c>
      <c r="S68" s="255">
        <v>0.7</v>
      </c>
      <c r="T68" s="255">
        <v>0.7</v>
      </c>
      <c r="U68" s="255">
        <v>0.7</v>
      </c>
      <c r="V68" s="255">
        <v>0.7</v>
      </c>
      <c r="W68" s="255">
        <v>0.7</v>
      </c>
      <c r="X68" s="255">
        <v>0.7</v>
      </c>
      <c r="Y68" s="255">
        <v>0.7</v>
      </c>
      <c r="Z68" s="255">
        <v>0.6</v>
      </c>
      <c r="AA68" s="255">
        <v>0.6</v>
      </c>
      <c r="AB68" s="255">
        <v>0.6</v>
      </c>
      <c r="AC68" s="255">
        <v>0.6</v>
      </c>
      <c r="AD68" s="255">
        <v>0.6</v>
      </c>
      <c r="AE68" s="255">
        <v>0.6</v>
      </c>
      <c r="AF68" s="255">
        <v>0.6</v>
      </c>
      <c r="AG68" s="255">
        <v>0.6</v>
      </c>
      <c r="AH68" s="255">
        <v>0.6</v>
      </c>
      <c r="AI68" s="255">
        <v>0.6</v>
      </c>
      <c r="AJ68" s="255">
        <v>0.8</v>
      </c>
      <c r="AK68" s="255">
        <v>0.8</v>
      </c>
      <c r="AL68" s="7"/>
    </row>
    <row r="69" spans="1:38" x14ac:dyDescent="0.25">
      <c r="A69" s="122" t="s">
        <v>352</v>
      </c>
      <c r="B69" s="197">
        <v>1.4763363846005799</v>
      </c>
      <c r="C69" s="197">
        <v>1.44727916185343</v>
      </c>
      <c r="D69" s="197">
        <v>1.4478857460724499</v>
      </c>
      <c r="E69" s="256">
        <v>1.4485262612788099</v>
      </c>
      <c r="F69" s="256">
        <v>1.45161177079083</v>
      </c>
      <c r="G69" s="256">
        <v>1.45254714475224</v>
      </c>
      <c r="H69" s="256">
        <v>1.4815627659271899</v>
      </c>
      <c r="I69" s="256">
        <v>1.5</v>
      </c>
      <c r="J69" s="256">
        <v>1.5</v>
      </c>
      <c r="K69" s="256">
        <v>1.5</v>
      </c>
      <c r="L69" s="256">
        <v>1.5</v>
      </c>
      <c r="M69" s="256">
        <v>1.5</v>
      </c>
      <c r="N69" s="256">
        <v>1.5</v>
      </c>
      <c r="O69" s="256">
        <v>1.5</v>
      </c>
      <c r="P69" s="256">
        <v>1.6</v>
      </c>
      <c r="Q69" s="256">
        <v>1.5</v>
      </c>
      <c r="R69" s="256">
        <v>1.5</v>
      </c>
      <c r="S69" s="256">
        <v>1.5</v>
      </c>
      <c r="T69" s="256">
        <v>1.5</v>
      </c>
      <c r="U69" s="256">
        <v>1.5</v>
      </c>
      <c r="V69" s="256">
        <v>1.5</v>
      </c>
      <c r="W69" s="256">
        <v>1.5</v>
      </c>
      <c r="X69" s="256">
        <v>1.5</v>
      </c>
      <c r="Y69" s="256">
        <v>1.5</v>
      </c>
      <c r="Z69" s="256">
        <v>1.5</v>
      </c>
      <c r="AA69" s="256">
        <v>1.5</v>
      </c>
      <c r="AB69" s="256">
        <v>1.5</v>
      </c>
      <c r="AC69" s="256">
        <v>1.5</v>
      </c>
      <c r="AD69" s="256">
        <v>1.5</v>
      </c>
      <c r="AE69" s="256">
        <v>1.5</v>
      </c>
      <c r="AF69" s="256">
        <v>1.5</v>
      </c>
      <c r="AG69" s="256">
        <v>1.5</v>
      </c>
      <c r="AH69" s="256">
        <v>1.5</v>
      </c>
      <c r="AI69" s="256">
        <v>1.5</v>
      </c>
      <c r="AJ69" s="256">
        <v>1.5</v>
      </c>
      <c r="AK69" s="256">
        <v>1.5</v>
      </c>
      <c r="AL69" s="7"/>
    </row>
    <row r="70" spans="1:38" s="112" customFormat="1" x14ac:dyDescent="0.25">
      <c r="A70" s="142" t="s">
        <v>353</v>
      </c>
      <c r="B70" s="257">
        <v>100</v>
      </c>
      <c r="C70" s="257">
        <v>100</v>
      </c>
      <c r="D70" s="257">
        <v>100</v>
      </c>
      <c r="E70" s="258">
        <v>100</v>
      </c>
      <c r="F70" s="258">
        <v>100</v>
      </c>
      <c r="G70" s="258">
        <v>100</v>
      </c>
      <c r="H70" s="258">
        <v>100</v>
      </c>
      <c r="I70" s="258">
        <v>100</v>
      </c>
      <c r="J70" s="258">
        <v>100</v>
      </c>
      <c r="K70" s="258">
        <v>100</v>
      </c>
      <c r="L70" s="258">
        <v>100</v>
      </c>
      <c r="M70" s="258">
        <v>-100</v>
      </c>
      <c r="N70" s="258">
        <v>100</v>
      </c>
      <c r="O70" s="258">
        <v>100</v>
      </c>
      <c r="P70" s="258">
        <v>100</v>
      </c>
      <c r="Q70" s="258">
        <v>100</v>
      </c>
      <c r="R70" s="258">
        <v>100</v>
      </c>
      <c r="S70" s="258">
        <v>100</v>
      </c>
      <c r="T70" s="258">
        <v>100</v>
      </c>
      <c r="U70" s="258">
        <v>100</v>
      </c>
      <c r="V70" s="258">
        <v>100</v>
      </c>
      <c r="W70" s="258">
        <v>100</v>
      </c>
      <c r="X70" s="258">
        <v>100</v>
      </c>
      <c r="Y70" s="258">
        <v>100</v>
      </c>
      <c r="Z70" s="258">
        <v>100</v>
      </c>
      <c r="AA70" s="258">
        <v>100</v>
      </c>
      <c r="AB70" s="258">
        <v>100</v>
      </c>
      <c r="AC70" s="258">
        <v>100</v>
      </c>
      <c r="AD70" s="258">
        <v>100</v>
      </c>
      <c r="AE70" s="258">
        <v>100</v>
      </c>
      <c r="AF70" s="258">
        <v>100</v>
      </c>
      <c r="AG70" s="258">
        <v>100</v>
      </c>
      <c r="AH70" s="258">
        <v>100</v>
      </c>
      <c r="AI70" s="258">
        <v>100</v>
      </c>
      <c r="AJ70" s="258">
        <v>100</v>
      </c>
      <c r="AK70" s="258">
        <v>100</v>
      </c>
      <c r="AL70" s="81"/>
    </row>
    <row r="71" spans="1:38" x14ac:dyDescent="0.25">
      <c r="A71" s="122"/>
      <c r="B71" s="197"/>
      <c r="C71" s="197"/>
      <c r="D71" s="197"/>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7"/>
    </row>
    <row r="72" spans="1:38" s="86" customFormat="1" ht="15.75" x14ac:dyDescent="0.25">
      <c r="A72" s="68" t="s">
        <v>359</v>
      </c>
      <c r="B72" s="275"/>
      <c r="C72" s="275"/>
      <c r="D72" s="275"/>
      <c r="E72" s="15"/>
      <c r="F72" s="15"/>
      <c r="G72" s="265"/>
      <c r="H72" s="265"/>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row>
    <row r="73" spans="1:38" x14ac:dyDescent="0.25">
      <c r="A73" s="122"/>
      <c r="B73" s="197"/>
      <c r="C73" s="197"/>
      <c r="D73" s="197"/>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7"/>
    </row>
    <row r="74" spans="1:38" s="27" customFormat="1" x14ac:dyDescent="0.25">
      <c r="A74" s="121" t="s">
        <v>349</v>
      </c>
      <c r="B74" s="195">
        <v>89.220477467960094</v>
      </c>
      <c r="C74" s="195">
        <v>89.227313857737599</v>
      </c>
      <c r="D74" s="195">
        <v>89.213351915118196</v>
      </c>
      <c r="E74" s="255">
        <v>89.201782842736804</v>
      </c>
      <c r="F74" s="255">
        <v>89.185197486441893</v>
      </c>
      <c r="G74" s="255">
        <v>89.162380570934005</v>
      </c>
      <c r="H74" s="255">
        <v>89.161162819299093</v>
      </c>
      <c r="I74" s="255">
        <v>89.1</v>
      </c>
      <c r="J74" s="255">
        <v>89.1</v>
      </c>
      <c r="K74" s="255">
        <v>89.1</v>
      </c>
      <c r="L74" s="255">
        <v>89.1</v>
      </c>
      <c r="M74" s="255">
        <v>88.5</v>
      </c>
      <c r="N74" s="255">
        <v>89</v>
      </c>
      <c r="O74" s="255">
        <v>89</v>
      </c>
      <c r="P74" s="255">
        <v>89</v>
      </c>
      <c r="Q74" s="255">
        <v>88.9</v>
      </c>
      <c r="R74" s="255">
        <v>88.9</v>
      </c>
      <c r="S74" s="255">
        <v>88.8</v>
      </c>
      <c r="T74" s="255">
        <v>88.8</v>
      </c>
      <c r="U74" s="255">
        <v>88.7</v>
      </c>
      <c r="V74" s="255">
        <v>88.7</v>
      </c>
      <c r="W74" s="255">
        <v>88.7</v>
      </c>
      <c r="X74" s="255">
        <v>88.6</v>
      </c>
      <c r="Y74" s="255">
        <v>88.6</v>
      </c>
      <c r="Z74" s="255">
        <v>88.5</v>
      </c>
      <c r="AA74" s="255">
        <v>88.5</v>
      </c>
      <c r="AB74" s="255">
        <v>88.5</v>
      </c>
      <c r="AC74" s="255">
        <v>88.4</v>
      </c>
      <c r="AD74" s="255">
        <v>88.4</v>
      </c>
      <c r="AE74" s="255">
        <v>88.4</v>
      </c>
      <c r="AF74" s="255">
        <v>88.3</v>
      </c>
      <c r="AG74" s="255">
        <v>88.3</v>
      </c>
      <c r="AH74" s="255">
        <v>88.4</v>
      </c>
      <c r="AI74" s="255">
        <v>88.4</v>
      </c>
      <c r="AJ74" s="255">
        <v>88.4</v>
      </c>
      <c r="AK74" s="255">
        <v>88.4</v>
      </c>
      <c r="AL74" s="7"/>
    </row>
    <row r="75" spans="1:38" x14ac:dyDescent="0.25">
      <c r="A75" s="122" t="s">
        <v>350</v>
      </c>
      <c r="B75" s="197">
        <v>9.0351855450093801</v>
      </c>
      <c r="C75" s="197">
        <v>9.0487575946441403</v>
      </c>
      <c r="D75" s="197">
        <v>9.0622142451558592</v>
      </c>
      <c r="E75" s="256">
        <v>9.0700475938775007</v>
      </c>
      <c r="F75" s="256">
        <v>9.0794588348887597</v>
      </c>
      <c r="G75" s="256">
        <v>9.1101312047912302</v>
      </c>
      <c r="H75" s="256">
        <v>9.0854737342003205</v>
      </c>
      <c r="I75" s="256">
        <v>9.1</v>
      </c>
      <c r="J75" s="256">
        <v>9.1</v>
      </c>
      <c r="K75" s="256">
        <v>9.1999999999999993</v>
      </c>
      <c r="L75" s="256">
        <v>9.1999999999999993</v>
      </c>
      <c r="M75" s="256">
        <v>9.1</v>
      </c>
      <c r="N75" s="256">
        <v>9.1999999999999993</v>
      </c>
      <c r="O75" s="256">
        <v>9.1999999999999993</v>
      </c>
      <c r="P75" s="256">
        <v>9</v>
      </c>
      <c r="Q75" s="256">
        <v>9.3000000000000007</v>
      </c>
      <c r="R75" s="256">
        <v>9.3000000000000007</v>
      </c>
      <c r="S75" s="256">
        <v>9.4</v>
      </c>
      <c r="T75" s="256">
        <v>9.4</v>
      </c>
      <c r="U75" s="256">
        <v>9.5</v>
      </c>
      <c r="V75" s="256">
        <v>9.5</v>
      </c>
      <c r="W75" s="256">
        <v>9.5</v>
      </c>
      <c r="X75" s="256">
        <v>9.6</v>
      </c>
      <c r="Y75" s="256">
        <v>9.6999999999999993</v>
      </c>
      <c r="Z75" s="256">
        <v>9.8000000000000007</v>
      </c>
      <c r="AA75" s="256">
        <v>9.9</v>
      </c>
      <c r="AB75" s="256">
        <v>9.9</v>
      </c>
      <c r="AC75" s="256">
        <v>9.9</v>
      </c>
      <c r="AD75" s="256">
        <v>9.9</v>
      </c>
      <c r="AE75" s="256">
        <v>9.9</v>
      </c>
      <c r="AF75" s="256">
        <v>10</v>
      </c>
      <c r="AG75" s="256">
        <v>10</v>
      </c>
      <c r="AH75" s="256">
        <v>9.9</v>
      </c>
      <c r="AI75" s="256">
        <v>9.9</v>
      </c>
      <c r="AJ75" s="256">
        <v>9.6999999999999993</v>
      </c>
      <c r="AK75" s="256">
        <v>9.8000000000000007</v>
      </c>
      <c r="AL75" s="7"/>
    </row>
    <row r="76" spans="1:38" s="27" customFormat="1" x14ac:dyDescent="0.25">
      <c r="A76" s="121" t="s">
        <v>351</v>
      </c>
      <c r="B76" s="195">
        <v>0.60759792675950797</v>
      </c>
      <c r="C76" s="195">
        <v>0.61122310182653194</v>
      </c>
      <c r="D76" s="195">
        <v>0.61183925678804496</v>
      </c>
      <c r="E76" s="255">
        <v>0.61478684446669496</v>
      </c>
      <c r="F76" s="255">
        <v>0.61955320692981697</v>
      </c>
      <c r="G76" s="255">
        <v>0.61164750751564301</v>
      </c>
      <c r="H76" s="255">
        <v>0.60925055365111502</v>
      </c>
      <c r="I76" s="255">
        <v>0.6</v>
      </c>
      <c r="J76" s="255">
        <v>0.6</v>
      </c>
      <c r="K76" s="255">
        <v>0.6</v>
      </c>
      <c r="L76" s="255">
        <v>0.6</v>
      </c>
      <c r="M76" s="255">
        <v>1.2</v>
      </c>
      <c r="N76" s="255">
        <v>0.6</v>
      </c>
      <c r="O76" s="255">
        <v>0.6</v>
      </c>
      <c r="P76" s="255">
        <v>0.6</v>
      </c>
      <c r="Q76" s="255">
        <v>0.7</v>
      </c>
      <c r="R76" s="255">
        <v>0.7</v>
      </c>
      <c r="S76" s="255">
        <v>0.7</v>
      </c>
      <c r="T76" s="255">
        <v>0.7</v>
      </c>
      <c r="U76" s="255">
        <v>0.7</v>
      </c>
      <c r="V76" s="255">
        <v>0.7</v>
      </c>
      <c r="W76" s="255">
        <v>0.7</v>
      </c>
      <c r="X76" s="255">
        <v>0.7</v>
      </c>
      <c r="Y76" s="255">
        <v>0.6</v>
      </c>
      <c r="Z76" s="255">
        <v>0.5</v>
      </c>
      <c r="AA76" s="255">
        <v>0.5</v>
      </c>
      <c r="AB76" s="255">
        <v>0.5</v>
      </c>
      <c r="AC76" s="255">
        <v>0.5</v>
      </c>
      <c r="AD76" s="255">
        <v>0.5</v>
      </c>
      <c r="AE76" s="255">
        <v>0.6</v>
      </c>
      <c r="AF76" s="255">
        <v>0.6</v>
      </c>
      <c r="AG76" s="255">
        <v>0.6</v>
      </c>
      <c r="AH76" s="255">
        <v>0.6</v>
      </c>
      <c r="AI76" s="255">
        <v>0.6</v>
      </c>
      <c r="AJ76" s="255">
        <v>0.7</v>
      </c>
      <c r="AK76" s="255">
        <v>0.7</v>
      </c>
      <c r="AL76" s="7"/>
    </row>
    <row r="77" spans="1:38" x14ac:dyDescent="0.25">
      <c r="A77" s="122" t="s">
        <v>352</v>
      </c>
      <c r="B77" s="197">
        <v>1.1367390602710401</v>
      </c>
      <c r="C77" s="197">
        <v>1.11270544579175</v>
      </c>
      <c r="D77" s="197">
        <v>1.11259458293793</v>
      </c>
      <c r="E77" s="256">
        <v>1.11338271891899</v>
      </c>
      <c r="F77" s="256">
        <v>1.1157904717395799</v>
      </c>
      <c r="G77" s="256">
        <v>1.11584071675912</v>
      </c>
      <c r="H77" s="256">
        <v>1.14411289284944</v>
      </c>
      <c r="I77" s="256">
        <v>1.1000000000000001</v>
      </c>
      <c r="J77" s="256">
        <v>1.1000000000000001</v>
      </c>
      <c r="K77" s="256">
        <v>1.1000000000000001</v>
      </c>
      <c r="L77" s="256">
        <v>1.1000000000000001</v>
      </c>
      <c r="M77" s="256">
        <v>1.1000000000000001</v>
      </c>
      <c r="N77" s="256">
        <v>1.1000000000000001</v>
      </c>
      <c r="O77" s="256">
        <v>1.1000000000000001</v>
      </c>
      <c r="P77" s="256">
        <v>1.1000000000000001</v>
      </c>
      <c r="Q77" s="256">
        <v>1.1000000000000001</v>
      </c>
      <c r="R77" s="256">
        <v>1.1000000000000001</v>
      </c>
      <c r="S77" s="256">
        <v>1.1000000000000001</v>
      </c>
      <c r="T77" s="256">
        <v>1.1000000000000001</v>
      </c>
      <c r="U77" s="256">
        <v>1.1000000000000001</v>
      </c>
      <c r="V77" s="256">
        <v>1.1000000000000001</v>
      </c>
      <c r="W77" s="256">
        <v>1.1000000000000001</v>
      </c>
      <c r="X77" s="256">
        <v>1.1000000000000001</v>
      </c>
      <c r="Y77" s="256">
        <v>1.1000000000000001</v>
      </c>
      <c r="Z77" s="256">
        <v>1.1000000000000001</v>
      </c>
      <c r="AA77" s="256">
        <v>1.1000000000000001</v>
      </c>
      <c r="AB77" s="256">
        <v>1.1000000000000001</v>
      </c>
      <c r="AC77" s="256">
        <v>1.1000000000000001</v>
      </c>
      <c r="AD77" s="256">
        <v>1.1000000000000001</v>
      </c>
      <c r="AE77" s="256">
        <v>1.1000000000000001</v>
      </c>
      <c r="AF77" s="256">
        <v>1.1000000000000001</v>
      </c>
      <c r="AG77" s="256">
        <v>1.1000000000000001</v>
      </c>
      <c r="AH77" s="256">
        <v>1.2</v>
      </c>
      <c r="AI77" s="256">
        <v>1.1000000000000001</v>
      </c>
      <c r="AJ77" s="256">
        <v>1.1000000000000001</v>
      </c>
      <c r="AK77" s="256">
        <v>1.1000000000000001</v>
      </c>
      <c r="AL77" s="7"/>
    </row>
    <row r="78" spans="1:38" s="112" customFormat="1" x14ac:dyDescent="0.25">
      <c r="A78" s="142" t="s">
        <v>353</v>
      </c>
      <c r="B78" s="257">
        <v>100</v>
      </c>
      <c r="C78" s="257">
        <v>100</v>
      </c>
      <c r="D78" s="257">
        <v>100</v>
      </c>
      <c r="E78" s="258">
        <v>100</v>
      </c>
      <c r="F78" s="258">
        <v>100</v>
      </c>
      <c r="G78" s="258">
        <v>100</v>
      </c>
      <c r="H78" s="258">
        <v>100</v>
      </c>
      <c r="I78" s="258">
        <v>100</v>
      </c>
      <c r="J78" s="258">
        <v>100</v>
      </c>
      <c r="K78" s="258">
        <v>100</v>
      </c>
      <c r="L78" s="258">
        <v>100</v>
      </c>
      <c r="M78" s="258">
        <v>100</v>
      </c>
      <c r="N78" s="258">
        <v>100</v>
      </c>
      <c r="O78" s="258">
        <v>100</v>
      </c>
      <c r="P78" s="258">
        <v>100</v>
      </c>
      <c r="Q78" s="258">
        <v>100</v>
      </c>
      <c r="R78" s="258">
        <v>100</v>
      </c>
      <c r="S78" s="258">
        <v>100</v>
      </c>
      <c r="T78" s="258">
        <v>100</v>
      </c>
      <c r="U78" s="258">
        <v>100</v>
      </c>
      <c r="V78" s="258">
        <v>100</v>
      </c>
      <c r="W78" s="258">
        <v>100</v>
      </c>
      <c r="X78" s="258">
        <v>100</v>
      </c>
      <c r="Y78" s="258">
        <v>100</v>
      </c>
      <c r="Z78" s="258">
        <v>100</v>
      </c>
      <c r="AA78" s="258">
        <v>100</v>
      </c>
      <c r="AB78" s="258">
        <v>100</v>
      </c>
      <c r="AC78" s="258">
        <v>100</v>
      </c>
      <c r="AD78" s="258">
        <v>100</v>
      </c>
      <c r="AE78" s="258">
        <v>100</v>
      </c>
      <c r="AF78" s="258">
        <v>100</v>
      </c>
      <c r="AG78" s="258">
        <v>100</v>
      </c>
      <c r="AH78" s="258">
        <v>100</v>
      </c>
      <c r="AI78" s="258">
        <v>100</v>
      </c>
      <c r="AJ78" s="258">
        <v>100</v>
      </c>
      <c r="AK78" s="258">
        <v>100</v>
      </c>
      <c r="AL78" s="81"/>
    </row>
    <row r="79" spans="1:38" x14ac:dyDescent="0.25">
      <c r="A79" s="104"/>
      <c r="B79" s="105"/>
      <c r="C79" s="105"/>
      <c r="D79" s="276"/>
    </row>
    <row r="80" spans="1:38" s="278" customFormat="1" ht="15" customHeight="1" x14ac:dyDescent="0.25">
      <c r="A80" s="1" t="s">
        <v>360</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277"/>
      <c r="AD80" s="277"/>
      <c r="AE80" s="277"/>
      <c r="AF80" s="277"/>
      <c r="AG80" s="277"/>
      <c r="AH80" s="277"/>
      <c r="AI80" s="277"/>
      <c r="AJ80" s="277"/>
      <c r="AK80" s="277"/>
    </row>
    <row r="81" spans="1:37" s="278" customFormat="1" ht="15" customHeight="1" x14ac:dyDescent="0.25">
      <c r="A81" s="1" t="s">
        <v>361</v>
      </c>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277"/>
      <c r="AD81" s="277"/>
      <c r="AE81" s="277"/>
      <c r="AF81" s="277"/>
      <c r="AG81" s="277"/>
      <c r="AH81" s="277"/>
      <c r="AI81" s="277"/>
      <c r="AJ81" s="277"/>
      <c r="AK81" s="277"/>
    </row>
    <row r="82" spans="1:37" x14ac:dyDescent="0.25"/>
    <row r="84" spans="1:37" x14ac:dyDescent="0.25"/>
    <row r="85" spans="1:37" x14ac:dyDescent="0.25"/>
    <row r="86" spans="1:37" x14ac:dyDescent="0.25"/>
  </sheetData>
  <mergeCells count="3">
    <mergeCell ref="F1:V1"/>
    <mergeCell ref="A80:AB80"/>
    <mergeCell ref="A81:AB81"/>
  </mergeCells>
  <pageMargins left="0.78749999999999998" right="0.78749999999999998" top="0.98402777777777795" bottom="0.98402777777777795" header="0.51180555555555496" footer="0.51180555555555496"/>
  <pageSetup paperSize="9" firstPageNumber="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opLeftCell="A80" zoomScaleNormal="100" workbookViewId="0">
      <selection activeCell="G97" sqref="G97"/>
    </sheetView>
  </sheetViews>
  <sheetFormatPr defaultColWidth="0" defaultRowHeight="15" zeroHeight="1" x14ac:dyDescent="0.25"/>
  <cols>
    <col min="1" max="1" width="15.42578125" customWidth="1"/>
    <col min="2" max="2" width="13.5703125" customWidth="1"/>
    <col min="3" max="3" width="11" customWidth="1"/>
    <col min="4" max="4" width="14.5703125" customWidth="1"/>
    <col min="5" max="5" width="12.7109375" customWidth="1"/>
    <col min="6" max="6" width="11.7109375" customWidth="1"/>
    <col min="7" max="7" width="13" customWidth="1"/>
    <col min="8" max="16384" width="9.140625" hidden="1"/>
  </cols>
  <sheetData>
    <row r="1" spans="1:7" ht="86.25" customHeight="1" x14ac:dyDescent="0.25">
      <c r="A1" s="9"/>
      <c r="B1" s="279"/>
      <c r="C1" s="5" t="s">
        <v>362</v>
      </c>
      <c r="D1" s="5"/>
      <c r="E1" s="5"/>
      <c r="F1" s="5"/>
      <c r="G1" s="5"/>
    </row>
    <row r="2" spans="1:7" ht="36" x14ac:dyDescent="0.25">
      <c r="A2" s="280" t="s">
        <v>363</v>
      </c>
      <c r="B2" s="280" t="s">
        <v>364</v>
      </c>
      <c r="C2" s="280" t="s">
        <v>365</v>
      </c>
      <c r="D2" s="280" t="s">
        <v>366</v>
      </c>
      <c r="E2" s="280" t="s">
        <v>367</v>
      </c>
      <c r="F2" s="281" t="s">
        <v>368</v>
      </c>
      <c r="G2" s="280" t="s">
        <v>369</v>
      </c>
    </row>
    <row r="3" spans="1:7" ht="15.75" x14ac:dyDescent="0.25">
      <c r="A3" s="282">
        <v>2006</v>
      </c>
      <c r="B3" s="283"/>
      <c r="C3" s="283"/>
      <c r="D3" s="283"/>
      <c r="E3" s="283"/>
      <c r="F3" s="284"/>
      <c r="G3" s="283"/>
    </row>
    <row r="4" spans="1:7" x14ac:dyDescent="0.25">
      <c r="A4" s="285"/>
      <c r="B4" s="285" t="s">
        <v>370</v>
      </c>
      <c r="C4" s="286" t="s">
        <v>371</v>
      </c>
      <c r="D4" s="287">
        <v>18367163.52</v>
      </c>
      <c r="E4" s="288">
        <v>0.16</v>
      </c>
      <c r="F4" s="289">
        <v>38860</v>
      </c>
      <c r="G4" s="289">
        <v>39209</v>
      </c>
    </row>
    <row r="5" spans="1:7" x14ac:dyDescent="0.25">
      <c r="A5" s="290"/>
      <c r="B5" s="290" t="s">
        <v>372</v>
      </c>
      <c r="C5" s="291" t="s">
        <v>371</v>
      </c>
      <c r="D5" s="292">
        <v>24746122.420000002</v>
      </c>
      <c r="E5" s="293">
        <v>0.21556837500000001</v>
      </c>
      <c r="F5" s="294">
        <v>38923</v>
      </c>
      <c r="G5" s="294">
        <v>39209</v>
      </c>
    </row>
    <row r="6" spans="1:7" x14ac:dyDescent="0.25">
      <c r="A6" s="285"/>
      <c r="B6" s="285" t="s">
        <v>373</v>
      </c>
      <c r="C6" s="286" t="s">
        <v>371</v>
      </c>
      <c r="D6" s="287">
        <v>27550745.280000001</v>
      </c>
      <c r="E6" s="288">
        <v>0.24</v>
      </c>
      <c r="F6" s="289">
        <v>39034</v>
      </c>
      <c r="G6" s="289">
        <v>39209</v>
      </c>
    </row>
    <row r="7" spans="1:7" x14ac:dyDescent="0.25">
      <c r="A7" s="290"/>
      <c r="B7" s="290" t="s">
        <v>374</v>
      </c>
      <c r="C7" s="291" t="s">
        <v>371</v>
      </c>
      <c r="D7" s="292">
        <v>20023838.66</v>
      </c>
      <c r="E7" s="293">
        <v>0.17443162500000001</v>
      </c>
      <c r="F7" s="294">
        <v>39175</v>
      </c>
      <c r="G7" s="294">
        <v>39209</v>
      </c>
    </row>
    <row r="8" spans="1:7" x14ac:dyDescent="0.25">
      <c r="A8" s="295" t="s">
        <v>375</v>
      </c>
      <c r="B8" s="296"/>
      <c r="C8" s="297"/>
      <c r="D8" s="298">
        <v>90687869.879999995</v>
      </c>
      <c r="E8" s="299">
        <v>0.79</v>
      </c>
      <c r="F8" s="300" t="s">
        <v>43</v>
      </c>
      <c r="G8" s="295" t="s">
        <v>43</v>
      </c>
    </row>
    <row r="9" spans="1:7" x14ac:dyDescent="0.25">
      <c r="A9" s="301"/>
      <c r="B9" s="302"/>
      <c r="C9" s="303"/>
      <c r="D9" s="304"/>
      <c r="E9" s="305"/>
      <c r="F9" s="306"/>
      <c r="G9" s="301"/>
    </row>
    <row r="10" spans="1:7" x14ac:dyDescent="0.25">
      <c r="A10" s="295">
        <v>2007</v>
      </c>
      <c r="B10" s="296"/>
      <c r="C10" s="297"/>
      <c r="D10" s="298"/>
      <c r="E10" s="299"/>
      <c r="F10" s="300"/>
      <c r="G10" s="295"/>
    </row>
    <row r="11" spans="1:7" x14ac:dyDescent="0.25">
      <c r="A11" s="290"/>
      <c r="B11" s="290" t="s">
        <v>376</v>
      </c>
      <c r="C11" s="291" t="s">
        <v>371</v>
      </c>
      <c r="D11" s="292">
        <v>20663058.960000001</v>
      </c>
      <c r="E11" s="293">
        <v>0.18</v>
      </c>
      <c r="F11" s="294">
        <v>39244</v>
      </c>
      <c r="G11" s="294">
        <v>39577</v>
      </c>
    </row>
    <row r="12" spans="1:7" x14ac:dyDescent="0.25">
      <c r="A12" s="285"/>
      <c r="B12" s="285" t="s">
        <v>377</v>
      </c>
      <c r="C12" s="286" t="s">
        <v>371</v>
      </c>
      <c r="D12" s="287">
        <v>30994588.440000001</v>
      </c>
      <c r="E12" s="288">
        <v>0.27</v>
      </c>
      <c r="F12" s="289">
        <v>39336</v>
      </c>
      <c r="G12" s="289">
        <v>39577</v>
      </c>
    </row>
    <row r="13" spans="1:7" x14ac:dyDescent="0.25">
      <c r="A13" s="290"/>
      <c r="B13" s="290" t="s">
        <v>378</v>
      </c>
      <c r="C13" s="291" t="s">
        <v>371</v>
      </c>
      <c r="D13" s="292">
        <v>27550745.280000001</v>
      </c>
      <c r="E13" s="293">
        <v>0.24</v>
      </c>
      <c r="F13" s="294">
        <v>39535</v>
      </c>
      <c r="G13" s="294">
        <v>39577</v>
      </c>
    </row>
    <row r="14" spans="1:7" x14ac:dyDescent="0.25">
      <c r="A14" s="295" t="s">
        <v>379</v>
      </c>
      <c r="B14" s="296"/>
      <c r="C14" s="297"/>
      <c r="D14" s="298">
        <v>79208392.680000007</v>
      </c>
      <c r="E14" s="299">
        <v>0.69</v>
      </c>
      <c r="F14" s="300" t="s">
        <v>43</v>
      </c>
      <c r="G14" s="295"/>
    </row>
    <row r="15" spans="1:7" x14ac:dyDescent="0.25">
      <c r="A15" s="301"/>
      <c r="B15" s="302"/>
      <c r="C15" s="303"/>
      <c r="D15" s="304"/>
      <c r="E15" s="305"/>
      <c r="F15" s="306"/>
      <c r="G15" s="301"/>
    </row>
    <row r="16" spans="1:7" x14ac:dyDescent="0.25">
      <c r="A16" s="295">
        <v>2008</v>
      </c>
      <c r="B16" s="296"/>
      <c r="C16" s="297"/>
      <c r="D16" s="298"/>
      <c r="E16" s="299"/>
      <c r="F16" s="300"/>
      <c r="G16" s="295"/>
    </row>
    <row r="17" spans="1:7" x14ac:dyDescent="0.25">
      <c r="A17" s="290"/>
      <c r="B17" s="290" t="s">
        <v>380</v>
      </c>
      <c r="C17" s="291" t="s">
        <v>371</v>
      </c>
      <c r="D17" s="292">
        <v>51657647.399999999</v>
      </c>
      <c r="E17" s="293">
        <v>0.45</v>
      </c>
      <c r="F17" s="294">
        <v>39535</v>
      </c>
      <c r="G17" s="294">
        <v>39933</v>
      </c>
    </row>
    <row r="18" spans="1:7" x14ac:dyDescent="0.25">
      <c r="A18" s="285"/>
      <c r="B18" s="285" t="s">
        <v>381</v>
      </c>
      <c r="C18" s="286" t="s">
        <v>371</v>
      </c>
      <c r="D18" s="287">
        <v>25255353.68</v>
      </c>
      <c r="E18" s="288">
        <v>0.22000349599999999</v>
      </c>
      <c r="F18" s="289">
        <v>39664</v>
      </c>
      <c r="G18" s="289">
        <v>39933</v>
      </c>
    </row>
    <row r="19" spans="1:7" x14ac:dyDescent="0.25">
      <c r="A19" s="290"/>
      <c r="B19" s="290" t="s">
        <v>382</v>
      </c>
      <c r="C19" s="291" t="s">
        <v>371</v>
      </c>
      <c r="D19" s="292">
        <v>38948107.210000001</v>
      </c>
      <c r="E19" s="293">
        <v>0.33928330055</v>
      </c>
      <c r="F19" s="294">
        <v>39717</v>
      </c>
      <c r="G19" s="294">
        <v>39933</v>
      </c>
    </row>
    <row r="20" spans="1:7" x14ac:dyDescent="0.25">
      <c r="A20" s="295" t="s">
        <v>383</v>
      </c>
      <c r="B20" s="296"/>
      <c r="C20" s="297"/>
      <c r="D20" s="298">
        <v>115861108.29000001</v>
      </c>
      <c r="E20" s="299">
        <v>1.0092867965500001</v>
      </c>
      <c r="F20" s="300" t="s">
        <v>43</v>
      </c>
      <c r="G20" s="295" t="s">
        <v>43</v>
      </c>
    </row>
    <row r="21" spans="1:7" x14ac:dyDescent="0.25">
      <c r="A21" s="301"/>
      <c r="B21" s="302"/>
      <c r="C21" s="303"/>
      <c r="D21" s="304"/>
      <c r="E21" s="305"/>
      <c r="F21" s="306"/>
      <c r="G21" s="301"/>
    </row>
    <row r="22" spans="1:7" x14ac:dyDescent="0.25">
      <c r="A22" s="295">
        <v>2009</v>
      </c>
      <c r="B22" s="296"/>
      <c r="C22" s="297"/>
      <c r="D22" s="298"/>
      <c r="E22" s="299"/>
      <c r="F22" s="300"/>
      <c r="G22" s="295"/>
    </row>
    <row r="23" spans="1:7" x14ac:dyDescent="0.25">
      <c r="A23" s="290"/>
      <c r="B23" s="290" t="s">
        <v>382</v>
      </c>
      <c r="C23" s="291" t="s">
        <v>371</v>
      </c>
      <c r="D23" s="292">
        <v>37228630.289999999</v>
      </c>
      <c r="E23" s="293">
        <v>0.32424988272999999</v>
      </c>
      <c r="F23" s="294">
        <v>39903</v>
      </c>
      <c r="G23" s="294">
        <v>39959</v>
      </c>
    </row>
    <row r="24" spans="1:7" x14ac:dyDescent="0.25">
      <c r="A24" s="285"/>
      <c r="B24" s="285" t="s">
        <v>384</v>
      </c>
      <c r="C24" s="286" t="s">
        <v>371</v>
      </c>
      <c r="D24" s="287">
        <v>43651831.799999997</v>
      </c>
      <c r="E24" s="288">
        <v>0.38</v>
      </c>
      <c r="F24" s="289">
        <v>39994</v>
      </c>
      <c r="G24" s="289">
        <v>40045</v>
      </c>
    </row>
    <row r="25" spans="1:7" x14ac:dyDescent="0.25">
      <c r="A25" s="290"/>
      <c r="B25" s="290" t="s">
        <v>385</v>
      </c>
      <c r="C25" s="291" t="s">
        <v>371</v>
      </c>
      <c r="D25" s="292">
        <v>37910556.600000001</v>
      </c>
      <c r="E25" s="293">
        <v>0.33</v>
      </c>
      <c r="F25" s="294">
        <v>40086</v>
      </c>
      <c r="G25" s="294">
        <v>40141</v>
      </c>
    </row>
    <row r="26" spans="1:7" x14ac:dyDescent="0.25">
      <c r="A26" s="285"/>
      <c r="B26" s="285" t="s">
        <v>386</v>
      </c>
      <c r="C26" s="286" t="s">
        <v>371</v>
      </c>
      <c r="D26" s="287">
        <v>53595887.369999997</v>
      </c>
      <c r="E26" s="288">
        <v>0.46653392999999999</v>
      </c>
      <c r="F26" s="289">
        <v>40268</v>
      </c>
      <c r="G26" s="289">
        <v>40297</v>
      </c>
    </row>
    <row r="27" spans="1:7" x14ac:dyDescent="0.25">
      <c r="A27" s="295" t="s">
        <v>387</v>
      </c>
      <c r="B27" s="296"/>
      <c r="C27" s="297"/>
      <c r="D27" s="298">
        <v>172386906.06</v>
      </c>
      <c r="E27" s="299">
        <v>1.5007838127299999</v>
      </c>
      <c r="F27" s="300" t="s">
        <v>43</v>
      </c>
      <c r="G27" s="295" t="s">
        <v>43</v>
      </c>
    </row>
    <row r="28" spans="1:7" x14ac:dyDescent="0.25">
      <c r="A28" s="307"/>
      <c r="B28" s="307"/>
      <c r="C28" s="308"/>
      <c r="D28" s="309"/>
      <c r="E28" s="310"/>
      <c r="F28" s="311"/>
      <c r="G28" s="312"/>
    </row>
    <row r="29" spans="1:7" x14ac:dyDescent="0.25">
      <c r="A29" s="295">
        <v>2010</v>
      </c>
      <c r="B29" s="296"/>
      <c r="C29" s="297"/>
      <c r="D29" s="298"/>
      <c r="E29" s="299"/>
      <c r="F29" s="300"/>
      <c r="G29" s="295"/>
    </row>
    <row r="30" spans="1:7" x14ac:dyDescent="0.25">
      <c r="A30" s="285"/>
      <c r="B30" s="285" t="s">
        <v>386</v>
      </c>
      <c r="C30" s="286" t="s">
        <v>371</v>
      </c>
      <c r="D30" s="287">
        <v>43673144.640000001</v>
      </c>
      <c r="E30" s="288">
        <v>0.38</v>
      </c>
      <c r="F30" s="289">
        <v>40268</v>
      </c>
      <c r="G30" s="289">
        <v>40323</v>
      </c>
    </row>
    <row r="31" spans="1:7" x14ac:dyDescent="0.25">
      <c r="A31" s="290"/>
      <c r="B31" s="290" t="s">
        <v>388</v>
      </c>
      <c r="C31" s="291" t="s">
        <v>371</v>
      </c>
      <c r="D31" s="292">
        <v>56740609.240000002</v>
      </c>
      <c r="E31" s="293">
        <v>0.49370000000000003</v>
      </c>
      <c r="F31" s="294">
        <v>40359</v>
      </c>
      <c r="G31" s="294">
        <v>40414</v>
      </c>
    </row>
    <row r="32" spans="1:7" x14ac:dyDescent="0.25">
      <c r="A32" s="285"/>
      <c r="B32" s="285" t="s">
        <v>389</v>
      </c>
      <c r="C32" s="286" t="s">
        <v>371</v>
      </c>
      <c r="D32" s="287">
        <v>56935989.090000004</v>
      </c>
      <c r="E32" s="288">
        <v>0.49540000000000001</v>
      </c>
      <c r="F32" s="289">
        <v>40451</v>
      </c>
      <c r="G32" s="289">
        <v>40511</v>
      </c>
    </row>
    <row r="33" spans="1:7" x14ac:dyDescent="0.25">
      <c r="A33" s="290"/>
      <c r="B33" s="290" t="s">
        <v>390</v>
      </c>
      <c r="C33" s="291" t="s">
        <v>371</v>
      </c>
      <c r="D33" s="292">
        <v>66863015.170000002</v>
      </c>
      <c r="E33" s="293">
        <v>0.58177504675000002</v>
      </c>
      <c r="F33" s="294">
        <v>40620</v>
      </c>
      <c r="G33" s="294">
        <v>40662</v>
      </c>
    </row>
    <row r="34" spans="1:7" x14ac:dyDescent="0.25">
      <c r="A34" s="295" t="s">
        <v>391</v>
      </c>
      <c r="B34" s="296"/>
      <c r="C34" s="297"/>
      <c r="D34" s="298">
        <v>224212758.13999999</v>
      </c>
      <c r="E34" s="299">
        <v>1.95087504675</v>
      </c>
      <c r="F34" s="300" t="s">
        <v>43</v>
      </c>
      <c r="G34" s="295" t="s">
        <v>43</v>
      </c>
    </row>
    <row r="35" spans="1:7" x14ac:dyDescent="0.25">
      <c r="A35" s="302"/>
      <c r="B35" s="302"/>
      <c r="C35" s="303"/>
      <c r="D35" s="304"/>
      <c r="E35" s="305"/>
      <c r="F35" s="306"/>
      <c r="G35" s="301"/>
    </row>
    <row r="36" spans="1:7" x14ac:dyDescent="0.25">
      <c r="A36" s="295">
        <v>2011</v>
      </c>
      <c r="B36" s="296"/>
      <c r="C36" s="297"/>
      <c r="D36" s="298"/>
      <c r="E36" s="299"/>
      <c r="F36" s="300"/>
      <c r="G36" s="295"/>
    </row>
    <row r="37" spans="1:7" x14ac:dyDescent="0.25">
      <c r="A37" s="290"/>
      <c r="B37" s="290" t="s">
        <v>392</v>
      </c>
      <c r="C37" s="291" t="s">
        <v>371</v>
      </c>
      <c r="D37" s="292">
        <v>39420759.5</v>
      </c>
      <c r="E37" s="293">
        <v>0.34300000000000003</v>
      </c>
      <c r="F37" s="294">
        <v>40633</v>
      </c>
      <c r="G37" s="291" t="s">
        <v>393</v>
      </c>
    </row>
    <row r="38" spans="1:7" x14ac:dyDescent="0.25">
      <c r="A38" s="285"/>
      <c r="B38" s="285" t="s">
        <v>394</v>
      </c>
      <c r="C38" s="286" t="s">
        <v>371</v>
      </c>
      <c r="D38" s="287">
        <v>41374558.079999998</v>
      </c>
      <c r="E38" s="288">
        <v>0.36</v>
      </c>
      <c r="F38" s="289">
        <v>40730</v>
      </c>
      <c r="G38" s="289">
        <v>40781</v>
      </c>
    </row>
    <row r="39" spans="1:7" x14ac:dyDescent="0.25">
      <c r="A39" s="290"/>
      <c r="B39" s="290" t="s">
        <v>395</v>
      </c>
      <c r="C39" s="291" t="s">
        <v>371</v>
      </c>
      <c r="D39" s="292">
        <v>42523851.359999999</v>
      </c>
      <c r="E39" s="293">
        <v>0.37</v>
      </c>
      <c r="F39" s="294">
        <v>40807</v>
      </c>
      <c r="G39" s="294">
        <v>40861</v>
      </c>
    </row>
    <row r="40" spans="1:7" x14ac:dyDescent="0.25">
      <c r="A40" s="285"/>
      <c r="B40" s="285" t="s">
        <v>396</v>
      </c>
      <c r="C40" s="286" t="s">
        <v>371</v>
      </c>
      <c r="D40" s="287">
        <v>29808001.100000001</v>
      </c>
      <c r="E40" s="288">
        <v>0.2593581827</v>
      </c>
      <c r="F40" s="289">
        <v>40981</v>
      </c>
      <c r="G40" s="289">
        <v>41026</v>
      </c>
    </row>
    <row r="41" spans="1:7" x14ac:dyDescent="0.25">
      <c r="A41" s="295" t="s">
        <v>397</v>
      </c>
      <c r="B41" s="296"/>
      <c r="C41" s="297"/>
      <c r="D41" s="298">
        <v>153127170.03999999</v>
      </c>
      <c r="E41" s="299">
        <v>1.3323581826999999</v>
      </c>
      <c r="F41" s="300" t="s">
        <v>43</v>
      </c>
      <c r="G41" s="295" t="s">
        <v>43</v>
      </c>
    </row>
    <row r="42" spans="1:7" x14ac:dyDescent="0.25">
      <c r="A42" s="307"/>
      <c r="B42" s="307"/>
      <c r="C42" s="308"/>
      <c r="D42" s="309"/>
      <c r="E42" s="310"/>
      <c r="F42" s="311"/>
      <c r="G42" s="312"/>
    </row>
    <row r="43" spans="1:7" x14ac:dyDescent="0.25">
      <c r="A43" s="295">
        <v>2012</v>
      </c>
      <c r="B43" s="296"/>
      <c r="C43" s="297"/>
      <c r="D43" s="298"/>
      <c r="E43" s="299"/>
      <c r="F43" s="300"/>
      <c r="G43" s="295"/>
    </row>
    <row r="44" spans="1:7" x14ac:dyDescent="0.25">
      <c r="A44" s="290"/>
      <c r="B44" s="290" t="s">
        <v>398</v>
      </c>
      <c r="C44" s="291" t="s">
        <v>371</v>
      </c>
      <c r="D44" s="292">
        <v>37754696.840000004</v>
      </c>
      <c r="E44" s="293">
        <v>0.32850000000000001</v>
      </c>
      <c r="F44" s="294">
        <v>40989</v>
      </c>
      <c r="G44" s="294">
        <v>41044</v>
      </c>
    </row>
    <row r="45" spans="1:7" x14ac:dyDescent="0.25">
      <c r="A45" s="285"/>
      <c r="B45" s="285" t="s">
        <v>399</v>
      </c>
      <c r="C45" s="286" t="s">
        <v>371</v>
      </c>
      <c r="D45" s="287">
        <v>37217368.82</v>
      </c>
      <c r="E45" s="288">
        <v>0.30962693130000002</v>
      </c>
      <c r="F45" s="289">
        <v>41081</v>
      </c>
      <c r="G45" s="289">
        <v>41138</v>
      </c>
    </row>
    <row r="46" spans="1:7" x14ac:dyDescent="0.25">
      <c r="A46" s="290"/>
      <c r="B46" s="290" t="s">
        <v>400</v>
      </c>
      <c r="C46" s="291" t="s">
        <v>371</v>
      </c>
      <c r="D46" s="292">
        <v>37944143.670000002</v>
      </c>
      <c r="E46" s="293">
        <v>0.322928628</v>
      </c>
      <c r="F46" s="294">
        <v>41173</v>
      </c>
      <c r="G46" s="294">
        <v>41226</v>
      </c>
    </row>
    <row r="47" spans="1:7" x14ac:dyDescent="0.25">
      <c r="A47" s="285"/>
      <c r="B47" s="285" t="s">
        <v>401</v>
      </c>
      <c r="C47" s="286" t="s">
        <v>371</v>
      </c>
      <c r="D47" s="287">
        <v>46464507.490000002</v>
      </c>
      <c r="E47" s="288">
        <v>0.39544028399999998</v>
      </c>
      <c r="F47" s="289">
        <v>41334</v>
      </c>
      <c r="G47" s="289">
        <v>41390</v>
      </c>
    </row>
    <row r="48" spans="1:7" x14ac:dyDescent="0.25">
      <c r="A48" s="295" t="s">
        <v>402</v>
      </c>
      <c r="B48" s="296"/>
      <c r="C48" s="297"/>
      <c r="D48" s="298">
        <v>159380716.81999999</v>
      </c>
      <c r="E48" s="299">
        <v>1.3564958433000001</v>
      </c>
      <c r="F48" s="300" t="s">
        <v>43</v>
      </c>
      <c r="G48" s="295" t="s">
        <v>43</v>
      </c>
    </row>
    <row r="49" spans="1:7" x14ac:dyDescent="0.25">
      <c r="A49" s="307"/>
      <c r="B49" s="307"/>
      <c r="C49" s="308"/>
      <c r="D49" s="309"/>
      <c r="E49" s="310"/>
      <c r="F49" s="311"/>
      <c r="G49" s="312"/>
    </row>
    <row r="50" spans="1:7" x14ac:dyDescent="0.25">
      <c r="A50" s="295">
        <v>2013</v>
      </c>
      <c r="B50" s="296"/>
      <c r="C50" s="297"/>
      <c r="D50" s="298"/>
      <c r="E50" s="299"/>
      <c r="F50" s="300"/>
      <c r="G50" s="295"/>
    </row>
    <row r="51" spans="1:7" x14ac:dyDescent="0.25">
      <c r="A51" s="285"/>
      <c r="B51" s="285" t="s">
        <v>403</v>
      </c>
      <c r="C51" s="286" t="s">
        <v>371</v>
      </c>
      <c r="D51" s="287">
        <v>38053616.810000002</v>
      </c>
      <c r="E51" s="288">
        <v>0.31890140210000001</v>
      </c>
      <c r="F51" s="289">
        <v>41354</v>
      </c>
      <c r="G51" s="289">
        <v>41411</v>
      </c>
    </row>
    <row r="52" spans="1:7" x14ac:dyDescent="0.25">
      <c r="A52" s="290"/>
      <c r="B52" s="290" t="s">
        <v>404</v>
      </c>
      <c r="C52" s="291" t="s">
        <v>371</v>
      </c>
      <c r="D52" s="292">
        <v>36385686.450000003</v>
      </c>
      <c r="E52" s="293">
        <v>0.30492361559999998</v>
      </c>
      <c r="F52" s="294">
        <v>41450</v>
      </c>
      <c r="G52" s="294">
        <v>41509</v>
      </c>
    </row>
    <row r="53" spans="1:7" x14ac:dyDescent="0.25">
      <c r="A53" s="285"/>
      <c r="B53" s="285" t="s">
        <v>405</v>
      </c>
      <c r="C53" s="286" t="s">
        <v>371</v>
      </c>
      <c r="D53" s="287">
        <v>31062654.079999998</v>
      </c>
      <c r="E53" s="288">
        <v>0.26031491273000001</v>
      </c>
      <c r="F53" s="289">
        <v>41541</v>
      </c>
      <c r="G53" s="289">
        <v>41597</v>
      </c>
    </row>
    <row r="54" spans="1:7" x14ac:dyDescent="0.25">
      <c r="A54" s="290"/>
      <c r="B54" s="290" t="s">
        <v>406</v>
      </c>
      <c r="C54" s="291" t="s">
        <v>371</v>
      </c>
      <c r="D54" s="292">
        <v>34079814.560000002</v>
      </c>
      <c r="E54" s="293">
        <v>0.2855996764</v>
      </c>
      <c r="F54" s="294">
        <v>41673</v>
      </c>
      <c r="G54" s="294">
        <v>41732</v>
      </c>
    </row>
    <row r="55" spans="1:7" x14ac:dyDescent="0.25">
      <c r="A55" s="295" t="s">
        <v>407</v>
      </c>
      <c r="B55" s="296"/>
      <c r="C55" s="297"/>
      <c r="D55" s="298">
        <v>139581771.90000001</v>
      </c>
      <c r="E55" s="299">
        <v>1.1697396068299999</v>
      </c>
      <c r="F55" s="300" t="s">
        <v>43</v>
      </c>
      <c r="G55" s="295" t="s">
        <v>43</v>
      </c>
    </row>
    <row r="56" spans="1:7" x14ac:dyDescent="0.25">
      <c r="A56" s="302"/>
      <c r="B56" s="302"/>
      <c r="C56" s="303"/>
      <c r="D56" s="304"/>
      <c r="E56" s="305"/>
      <c r="F56" s="306"/>
      <c r="G56" s="301"/>
    </row>
    <row r="57" spans="1:7" x14ac:dyDescent="0.25">
      <c r="A57" s="295">
        <v>2014</v>
      </c>
      <c r="B57" s="296"/>
      <c r="C57" s="297"/>
      <c r="D57" s="298"/>
      <c r="E57" s="299"/>
      <c r="F57" s="300"/>
      <c r="G57" s="295"/>
    </row>
    <row r="58" spans="1:7" x14ac:dyDescent="0.25">
      <c r="A58" s="290"/>
      <c r="B58" s="290" t="s">
        <v>408</v>
      </c>
      <c r="C58" s="291" t="s">
        <v>371</v>
      </c>
      <c r="D58" s="292">
        <v>34757067.57</v>
      </c>
      <c r="E58" s="293">
        <v>0.29127527180000001</v>
      </c>
      <c r="F58" s="294">
        <v>41722</v>
      </c>
      <c r="G58" s="294">
        <v>41779</v>
      </c>
    </row>
    <row r="59" spans="1:7" x14ac:dyDescent="0.25">
      <c r="A59" s="285"/>
      <c r="B59" s="285" t="s">
        <v>409</v>
      </c>
      <c r="C59" s="286" t="s">
        <v>371</v>
      </c>
      <c r="D59" s="287">
        <v>33380184.699999999</v>
      </c>
      <c r="E59" s="288">
        <v>0.27973655580000001</v>
      </c>
      <c r="F59" s="289">
        <v>41814</v>
      </c>
      <c r="G59" s="289">
        <v>41873</v>
      </c>
    </row>
    <row r="60" spans="1:7" x14ac:dyDescent="0.25">
      <c r="A60" s="290"/>
      <c r="B60" s="290" t="s">
        <v>410</v>
      </c>
      <c r="C60" s="291" t="s">
        <v>371</v>
      </c>
      <c r="D60" s="292">
        <v>32751060.789999999</v>
      </c>
      <c r="E60" s="293">
        <v>0.27446429750000001</v>
      </c>
      <c r="F60" s="294">
        <v>41904</v>
      </c>
      <c r="G60" s="294">
        <v>41961</v>
      </c>
    </row>
    <row r="61" spans="1:7" x14ac:dyDescent="0.25">
      <c r="A61" s="285"/>
      <c r="B61" s="285" t="s">
        <v>411</v>
      </c>
      <c r="C61" s="286" t="s">
        <v>371</v>
      </c>
      <c r="D61" s="287">
        <v>2452073.94</v>
      </c>
      <c r="E61" s="288">
        <v>2.05491589E-2</v>
      </c>
      <c r="F61" s="289">
        <v>42087</v>
      </c>
      <c r="G61" s="289">
        <v>42181</v>
      </c>
    </row>
    <row r="62" spans="1:7" x14ac:dyDescent="0.25">
      <c r="A62" s="295" t="s">
        <v>412</v>
      </c>
      <c r="B62" s="296"/>
      <c r="C62" s="297"/>
      <c r="D62" s="298">
        <v>103340387</v>
      </c>
      <c r="E62" s="299">
        <v>0.86602528400000001</v>
      </c>
      <c r="F62" s="300" t="s">
        <v>43</v>
      </c>
      <c r="G62" s="295" t="s">
        <v>43</v>
      </c>
    </row>
    <row r="63" spans="1:7" x14ac:dyDescent="0.25">
      <c r="A63" s="307"/>
      <c r="B63" s="307"/>
      <c r="C63" s="308"/>
      <c r="D63" s="309"/>
      <c r="E63" s="310"/>
      <c r="F63" s="311"/>
      <c r="G63" s="312"/>
    </row>
    <row r="64" spans="1:7" x14ac:dyDescent="0.25">
      <c r="A64" s="295">
        <v>2015</v>
      </c>
      <c r="B64" s="296"/>
      <c r="C64" s="297"/>
      <c r="D64" s="298"/>
      <c r="E64" s="299"/>
      <c r="F64" s="300"/>
      <c r="G64" s="295"/>
    </row>
    <row r="65" spans="1:7" x14ac:dyDescent="0.25">
      <c r="A65" s="285"/>
      <c r="B65" s="285" t="s">
        <v>413</v>
      </c>
      <c r="C65" s="286" t="s">
        <v>371</v>
      </c>
      <c r="D65" s="287">
        <v>4596149.7699999996</v>
      </c>
      <c r="E65" s="288">
        <v>3.85171957E-2</v>
      </c>
      <c r="F65" s="289">
        <v>42135</v>
      </c>
      <c r="G65" s="289">
        <v>42521</v>
      </c>
    </row>
    <row r="66" spans="1:7" x14ac:dyDescent="0.25">
      <c r="A66" s="290"/>
      <c r="B66" s="290" t="s">
        <v>414</v>
      </c>
      <c r="C66" s="291" t="s">
        <v>371</v>
      </c>
      <c r="D66" s="292">
        <v>1058142.05</v>
      </c>
      <c r="E66" s="293">
        <v>8.8675666999999993E-3</v>
      </c>
      <c r="F66" s="294">
        <v>42227</v>
      </c>
      <c r="G66" s="294">
        <v>42521</v>
      </c>
    </row>
    <row r="67" spans="1:7" x14ac:dyDescent="0.25">
      <c r="A67" s="285"/>
      <c r="B67" s="285" t="s">
        <v>415</v>
      </c>
      <c r="C67" s="286" t="s">
        <v>371</v>
      </c>
      <c r="D67" s="287">
        <v>2497246.9</v>
      </c>
      <c r="E67" s="288">
        <v>2.09277226E-2</v>
      </c>
      <c r="F67" s="289">
        <v>42319</v>
      </c>
      <c r="G67" s="289">
        <v>42521</v>
      </c>
    </row>
    <row r="68" spans="1:7" x14ac:dyDescent="0.25">
      <c r="A68" s="295" t="s">
        <v>416</v>
      </c>
      <c r="B68" s="296"/>
      <c r="C68" s="297"/>
      <c r="D68" s="298">
        <v>8151538.7199999997</v>
      </c>
      <c r="E68" s="299">
        <v>6.8312485000000006E-2</v>
      </c>
      <c r="F68" s="300" t="s">
        <v>43</v>
      </c>
      <c r="G68" s="295"/>
    </row>
    <row r="69" spans="1:7" x14ac:dyDescent="0.25">
      <c r="A69" s="307"/>
      <c r="B69" s="307"/>
      <c r="C69" s="308"/>
      <c r="D69" s="309"/>
      <c r="E69" s="310"/>
      <c r="F69" s="311"/>
      <c r="G69" s="312"/>
    </row>
    <row r="70" spans="1:7" x14ac:dyDescent="0.25">
      <c r="A70" s="295">
        <v>2016</v>
      </c>
      <c r="B70" s="296"/>
      <c r="C70" s="297"/>
      <c r="D70" s="298"/>
      <c r="E70" s="299"/>
      <c r="F70" s="300"/>
      <c r="G70" s="295"/>
    </row>
    <row r="71" spans="1:7" x14ac:dyDescent="0.25">
      <c r="A71" s="290"/>
      <c r="B71" s="290" t="s">
        <v>417</v>
      </c>
      <c r="C71" s="291" t="s">
        <v>371</v>
      </c>
      <c r="D71" s="292">
        <v>24718586.239999998</v>
      </c>
      <c r="E71" s="293">
        <v>0.20714960609999999</v>
      </c>
      <c r="F71" s="294">
        <v>42501</v>
      </c>
      <c r="G71" s="294">
        <v>42654</v>
      </c>
    </row>
    <row r="72" spans="1:7" x14ac:dyDescent="0.25">
      <c r="A72" s="285"/>
      <c r="B72" s="285" t="s">
        <v>418</v>
      </c>
      <c r="C72" s="286" t="s">
        <v>371</v>
      </c>
      <c r="D72" s="287">
        <v>28404156.109999999</v>
      </c>
      <c r="E72" s="288">
        <v>0.22472743019999999</v>
      </c>
      <c r="F72" s="289">
        <v>42604</v>
      </c>
      <c r="G72" s="289">
        <v>42654</v>
      </c>
    </row>
    <row r="73" spans="1:7" x14ac:dyDescent="0.25">
      <c r="A73" s="290"/>
      <c r="B73" s="290" t="s">
        <v>419</v>
      </c>
      <c r="C73" s="291" t="s">
        <v>371</v>
      </c>
      <c r="D73" s="292">
        <v>30287998.359999999</v>
      </c>
      <c r="E73" s="293">
        <v>0.23963197529999999</v>
      </c>
      <c r="F73" s="294">
        <v>42690</v>
      </c>
      <c r="G73" s="294">
        <v>42741</v>
      </c>
    </row>
    <row r="74" spans="1:7" x14ac:dyDescent="0.25">
      <c r="A74" s="285"/>
      <c r="B74" s="285" t="s">
        <v>420</v>
      </c>
      <c r="C74" s="286" t="s">
        <v>371</v>
      </c>
      <c r="D74" s="287">
        <v>36464189.729999997</v>
      </c>
      <c r="E74" s="288">
        <v>0.28849664180000001</v>
      </c>
      <c r="F74" s="289">
        <v>42810</v>
      </c>
      <c r="G74" s="289">
        <v>42895</v>
      </c>
    </row>
    <row r="75" spans="1:7" x14ac:dyDescent="0.25">
      <c r="A75" s="295" t="s">
        <v>421</v>
      </c>
      <c r="B75" s="296"/>
      <c r="C75" s="297"/>
      <c r="D75" s="298">
        <v>119874930.40000001</v>
      </c>
      <c r="E75" s="299">
        <v>0.96000565339999999</v>
      </c>
      <c r="F75" s="300" t="s">
        <v>43</v>
      </c>
      <c r="G75" s="295" t="s">
        <v>43</v>
      </c>
    </row>
    <row r="76" spans="1:7" x14ac:dyDescent="0.25">
      <c r="A76" s="307"/>
      <c r="B76" s="307"/>
      <c r="C76" s="308"/>
      <c r="D76" s="309"/>
      <c r="E76" s="310"/>
      <c r="F76" s="311"/>
      <c r="G76" s="312"/>
    </row>
    <row r="77" spans="1:7" x14ac:dyDescent="0.25">
      <c r="A77" s="295">
        <v>2017</v>
      </c>
      <c r="B77" s="296"/>
      <c r="C77" s="297"/>
      <c r="D77" s="298"/>
      <c r="E77" s="299"/>
      <c r="F77" s="300"/>
      <c r="G77" s="295"/>
    </row>
    <row r="78" spans="1:7" x14ac:dyDescent="0.25">
      <c r="A78" s="285"/>
      <c r="B78" s="285" t="s">
        <v>422</v>
      </c>
      <c r="C78" s="286" t="s">
        <v>371</v>
      </c>
      <c r="D78" s="287">
        <v>31962594.32</v>
      </c>
      <c r="E78" s="288">
        <v>0.25288100990000001</v>
      </c>
      <c r="F78" s="289">
        <v>42816</v>
      </c>
      <c r="G78" s="289">
        <v>42870</v>
      </c>
    </row>
    <row r="79" spans="1:7" x14ac:dyDescent="0.25">
      <c r="A79" s="290"/>
      <c r="B79" s="290" t="s">
        <v>423</v>
      </c>
      <c r="C79" s="291" t="s">
        <v>371</v>
      </c>
      <c r="D79" s="292">
        <v>37262569.75</v>
      </c>
      <c r="E79" s="293">
        <v>0.29481324879999998</v>
      </c>
      <c r="F79" s="294">
        <v>42907</v>
      </c>
      <c r="G79" s="294">
        <v>42944</v>
      </c>
    </row>
    <row r="80" spans="1:7" x14ac:dyDescent="0.25">
      <c r="A80" s="285"/>
      <c r="B80" s="285" t="s">
        <v>424</v>
      </c>
      <c r="C80" s="286" t="s">
        <v>371</v>
      </c>
      <c r="D80" s="287">
        <v>38946092.299999997</v>
      </c>
      <c r="E80" s="288">
        <v>0.30813290859999998</v>
      </c>
      <c r="F80" s="289">
        <v>43000</v>
      </c>
      <c r="G80" s="289">
        <v>43031</v>
      </c>
    </row>
    <row r="81" spans="1:7" ht="24" x14ac:dyDescent="0.25">
      <c r="A81" s="290"/>
      <c r="B81" s="290" t="s">
        <v>425</v>
      </c>
      <c r="C81" s="291" t="s">
        <v>426</v>
      </c>
      <c r="D81" s="292">
        <v>120000000</v>
      </c>
      <c r="E81" s="293">
        <v>0.94941358279999999</v>
      </c>
      <c r="F81" s="294">
        <v>43056</v>
      </c>
      <c r="G81" s="291" t="s">
        <v>427</v>
      </c>
    </row>
    <row r="82" spans="1:7" x14ac:dyDescent="0.25">
      <c r="A82" s="285"/>
      <c r="B82" s="285" t="s">
        <v>428</v>
      </c>
      <c r="C82" s="286" t="s">
        <v>371</v>
      </c>
      <c r="D82" s="287">
        <v>46072502.670000002</v>
      </c>
      <c r="E82" s="288">
        <v>0.36451549859999999</v>
      </c>
      <c r="F82" s="289">
        <v>43158</v>
      </c>
      <c r="G82" s="289">
        <v>43237</v>
      </c>
    </row>
    <row r="83" spans="1:7" x14ac:dyDescent="0.25">
      <c r="A83" s="295" t="s">
        <v>429</v>
      </c>
      <c r="B83" s="296"/>
      <c r="C83" s="297"/>
      <c r="D83" s="298">
        <v>274243759.04000002</v>
      </c>
      <c r="E83" s="299">
        <v>2.1697562487000002</v>
      </c>
      <c r="F83" s="300" t="s">
        <v>43</v>
      </c>
      <c r="G83" s="295" t="s">
        <v>43</v>
      </c>
    </row>
    <row r="84" spans="1:7" x14ac:dyDescent="0.25">
      <c r="A84" s="307"/>
      <c r="B84" s="307"/>
      <c r="C84" s="308"/>
      <c r="D84" s="309"/>
      <c r="E84" s="310"/>
      <c r="F84" s="311"/>
      <c r="G84" s="312"/>
    </row>
    <row r="85" spans="1:7" x14ac:dyDescent="0.25">
      <c r="A85" s="295">
        <v>2018</v>
      </c>
      <c r="B85" s="296"/>
      <c r="C85" s="297"/>
      <c r="D85" s="298"/>
      <c r="E85" s="299"/>
      <c r="F85" s="300"/>
      <c r="G85" s="295"/>
    </row>
    <row r="86" spans="1:7" x14ac:dyDescent="0.25">
      <c r="A86" s="285"/>
      <c r="B86" s="285" t="s">
        <v>430</v>
      </c>
      <c r="C86" s="286" t="s">
        <v>371</v>
      </c>
      <c r="D86" s="287">
        <v>76726828.959999993</v>
      </c>
      <c r="E86" s="288">
        <v>0.60704577989999997</v>
      </c>
      <c r="F86" s="313">
        <v>43185</v>
      </c>
      <c r="G86" s="289">
        <v>43196</v>
      </c>
    </row>
    <row r="87" spans="1:7" ht="24" x14ac:dyDescent="0.25">
      <c r="A87" s="290"/>
      <c r="B87" s="290" t="s">
        <v>431</v>
      </c>
      <c r="C87" s="291" t="s">
        <v>426</v>
      </c>
      <c r="D87" s="292">
        <v>280000000</v>
      </c>
      <c r="E87" s="293">
        <v>2.2152983598999998</v>
      </c>
      <c r="F87" s="314">
        <v>43227</v>
      </c>
      <c r="G87" s="294">
        <v>43237</v>
      </c>
    </row>
    <row r="88" spans="1:7" x14ac:dyDescent="0.25">
      <c r="A88" s="285"/>
      <c r="B88" s="285" t="s">
        <v>432</v>
      </c>
      <c r="C88" s="286" t="s">
        <v>371</v>
      </c>
      <c r="D88" s="287">
        <v>51382618.479999997</v>
      </c>
      <c r="E88" s="288">
        <v>0.40652796590000001</v>
      </c>
      <c r="F88" s="313">
        <v>43276</v>
      </c>
      <c r="G88" s="289">
        <v>43329</v>
      </c>
    </row>
    <row r="89" spans="1:7" x14ac:dyDescent="0.25">
      <c r="A89" s="290"/>
      <c r="B89" s="290" t="s">
        <v>433</v>
      </c>
      <c r="C89" s="291" t="s">
        <v>371</v>
      </c>
      <c r="D89" s="292">
        <v>54541843.939999998</v>
      </c>
      <c r="E89" s="293">
        <v>0.43152306219999997</v>
      </c>
      <c r="F89" s="314">
        <v>43367</v>
      </c>
      <c r="G89" s="294">
        <v>43420</v>
      </c>
    </row>
    <row r="90" spans="1:7" x14ac:dyDescent="0.25">
      <c r="A90" s="285"/>
      <c r="B90" s="285" t="s">
        <v>434</v>
      </c>
      <c r="C90" s="286" t="s">
        <v>371</v>
      </c>
      <c r="D90" s="287">
        <v>92231328.840000004</v>
      </c>
      <c r="E90" s="288">
        <v>0.72971396970000002</v>
      </c>
      <c r="F90" s="313">
        <v>43532</v>
      </c>
      <c r="G90" s="289">
        <v>43626</v>
      </c>
    </row>
    <row r="91" spans="1:7" x14ac:dyDescent="0.25">
      <c r="A91" s="295" t="s">
        <v>435</v>
      </c>
      <c r="B91" s="296"/>
      <c r="C91" s="297"/>
      <c r="D91" s="298">
        <v>554882620.22000003</v>
      </c>
      <c r="E91" s="299">
        <v>4.3901091375999997</v>
      </c>
      <c r="F91" s="300" t="s">
        <v>43</v>
      </c>
      <c r="G91" s="295" t="s">
        <v>43</v>
      </c>
    </row>
    <row r="92" spans="1:7" x14ac:dyDescent="0.25">
      <c r="A92" s="307"/>
      <c r="B92" s="307"/>
      <c r="C92" s="308"/>
      <c r="D92" s="309"/>
      <c r="E92" s="310"/>
      <c r="F92" s="311"/>
      <c r="G92" s="312"/>
    </row>
    <row r="93" spans="1:7" x14ac:dyDescent="0.25">
      <c r="A93" s="295">
        <v>2019</v>
      </c>
      <c r="B93" s="296"/>
      <c r="C93" s="297"/>
      <c r="D93" s="298"/>
      <c r="E93" s="299"/>
      <c r="F93" s="300"/>
      <c r="G93" s="295"/>
    </row>
    <row r="94" spans="1:7" x14ac:dyDescent="0.25">
      <c r="A94" s="285"/>
      <c r="B94" s="285" t="s">
        <v>436</v>
      </c>
      <c r="C94" s="286" t="s">
        <v>437</v>
      </c>
      <c r="D94" s="287">
        <v>52988119.399999999</v>
      </c>
      <c r="E94" s="288">
        <v>0.41923033570000001</v>
      </c>
      <c r="F94" s="313">
        <v>43550</v>
      </c>
      <c r="G94" s="289">
        <v>43605</v>
      </c>
    </row>
    <row r="95" spans="1:7" x14ac:dyDescent="0.25">
      <c r="A95" s="315"/>
      <c r="B95" s="315" t="s">
        <v>438</v>
      </c>
      <c r="C95" s="291" t="s">
        <v>439</v>
      </c>
      <c r="D95" s="316">
        <v>20963137.079999998</v>
      </c>
      <c r="E95" s="317">
        <v>0.16585572570000001</v>
      </c>
      <c r="F95" s="318">
        <v>43637</v>
      </c>
      <c r="G95" s="319">
        <v>43690</v>
      </c>
    </row>
    <row r="96" spans="1:7" x14ac:dyDescent="0.25">
      <c r="A96" s="285"/>
      <c r="B96" s="285" t="s">
        <v>440</v>
      </c>
      <c r="C96" s="286" t="s">
        <v>441</v>
      </c>
      <c r="D96" s="287">
        <v>52129564.030000001</v>
      </c>
      <c r="E96" s="288">
        <v>0.41243763459999999</v>
      </c>
      <c r="F96" s="313">
        <v>43727</v>
      </c>
      <c r="G96" s="289">
        <v>43787</v>
      </c>
    </row>
    <row r="97" spans="1:7" x14ac:dyDescent="0.25">
      <c r="A97" s="315"/>
      <c r="B97" s="315" t="s">
        <v>442</v>
      </c>
      <c r="C97" s="291" t="s">
        <v>443</v>
      </c>
      <c r="D97" s="316">
        <v>84506107.010000005</v>
      </c>
      <c r="E97" s="317">
        <v>0.66859371999999995</v>
      </c>
      <c r="F97" s="318">
        <v>43915</v>
      </c>
      <c r="G97" s="294">
        <v>44008</v>
      </c>
    </row>
    <row r="98" spans="1:7" x14ac:dyDescent="0.25">
      <c r="A98" s="295" t="s">
        <v>444</v>
      </c>
      <c r="B98" s="296"/>
      <c r="C98" s="297"/>
      <c r="D98" s="298">
        <f>SUM(D94:D97)</f>
        <v>210586927.51999998</v>
      </c>
      <c r="E98" s="299">
        <f>SUM(E94:E97)</f>
        <v>1.6661174160000001</v>
      </c>
      <c r="F98" s="300" t="s">
        <v>43</v>
      </c>
      <c r="G98" s="295" t="s">
        <v>43</v>
      </c>
    </row>
    <row r="99" spans="1:7" ht="24" x14ac:dyDescent="0.25">
      <c r="A99" s="285"/>
      <c r="B99" s="285" t="s">
        <v>445</v>
      </c>
      <c r="C99" s="286" t="s">
        <v>446</v>
      </c>
      <c r="D99" s="287">
        <v>45465821.25</v>
      </c>
      <c r="E99" s="288">
        <v>0.35971556869999999</v>
      </c>
      <c r="F99" s="313">
        <v>43915</v>
      </c>
      <c r="G99" s="289" t="s">
        <v>447</v>
      </c>
    </row>
    <row r="100" spans="1:7" x14ac:dyDescent="0.25">
      <c r="A100" s="315"/>
      <c r="B100" s="315"/>
      <c r="C100" s="291"/>
      <c r="D100" s="316"/>
      <c r="E100" s="317"/>
      <c r="F100" s="318"/>
      <c r="G100" s="319"/>
    </row>
    <row r="101" spans="1:7" x14ac:dyDescent="0.25">
      <c r="A101" s="285"/>
      <c r="B101" s="285"/>
      <c r="C101" s="286"/>
      <c r="D101" s="287"/>
      <c r="E101" s="288"/>
      <c r="F101" s="313"/>
      <c r="G101" s="289"/>
    </row>
    <row r="102" spans="1:7" x14ac:dyDescent="0.25">
      <c r="A102" s="320" t="s">
        <v>448</v>
      </c>
      <c r="B102" s="320"/>
      <c r="C102" s="320"/>
      <c r="D102" s="7"/>
      <c r="E102" s="7"/>
      <c r="F102" s="7"/>
      <c r="G102" s="7"/>
    </row>
    <row r="103" spans="1:7" x14ac:dyDescent="0.25">
      <c r="A103" s="320" t="s">
        <v>449</v>
      </c>
      <c r="B103" s="320"/>
      <c r="C103" s="320"/>
      <c r="D103" s="7"/>
      <c r="E103" s="7"/>
      <c r="F103" s="7"/>
      <c r="G103" s="7"/>
    </row>
    <row r="104" spans="1:7" x14ac:dyDescent="0.25">
      <c r="A104" s="320" t="s">
        <v>450</v>
      </c>
      <c r="B104" s="320"/>
      <c r="C104" s="320"/>
      <c r="D104" s="7"/>
      <c r="E104" s="7"/>
      <c r="F104" s="7"/>
      <c r="G104" s="7"/>
    </row>
    <row r="105" spans="1:7" x14ac:dyDescent="0.25">
      <c r="A105" s="320" t="s">
        <v>451</v>
      </c>
      <c r="B105" s="320"/>
      <c r="C105" s="320"/>
      <c r="D105" s="7"/>
      <c r="E105" s="7"/>
      <c r="F105" s="7"/>
      <c r="G105" s="7"/>
    </row>
    <row r="106" spans="1:7" x14ac:dyDescent="0.25">
      <c r="A106" s="320"/>
      <c r="B106" s="320"/>
      <c r="C106" s="320"/>
      <c r="D106" s="7"/>
      <c r="E106" s="7"/>
      <c r="F106" s="7"/>
      <c r="G106" s="7"/>
    </row>
  </sheetData>
  <mergeCells count="1">
    <mergeCell ref="C1:G1"/>
  </mergeCells>
  <pageMargins left="0.51180555555555496" right="0.51180555555555496" top="0.78749999999999998" bottom="0.78749999999999998"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Planilhas</vt:lpstr>
      </vt:variant>
      <vt:variant>
        <vt:i4>8</vt:i4>
      </vt:variant>
    </vt:vector>
  </HeadingPairs>
  <TitlesOfParts>
    <vt:vector size="8" baseType="lpstr">
      <vt:lpstr>Index</vt:lpstr>
      <vt:lpstr>Income Statement</vt:lpstr>
      <vt:lpstr>Balance Sheet</vt:lpstr>
      <vt:lpstr>Debt</vt:lpstr>
      <vt:lpstr>Highlights</vt:lpstr>
      <vt:lpstr>Operational Data</vt:lpstr>
      <vt:lpstr>Breakdown</vt:lpstr>
      <vt:lpstr>Dividends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Fundamentos Interativos</dc:title>
  <dc:subject/>
  <dc:creator>Ana Luiza Pinheiro Frois</dc:creator>
  <dc:description/>
  <cp:lastModifiedBy>itautec10</cp:lastModifiedBy>
  <cp:revision>1</cp:revision>
  <dcterms:created xsi:type="dcterms:W3CDTF">2019-07-25T12:58:59Z</dcterms:created>
  <dcterms:modified xsi:type="dcterms:W3CDTF">2020-04-29T21:32:38Z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