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:\Divulgação de Resultados\2019\4T19\Site\"/>
    </mc:Choice>
  </mc:AlternateContent>
  <xr:revisionPtr revIDLastSave="0" documentId="13_ncr:1_{8B2D22DB-D8C4-4663-90B3-C0ED90675184}" xr6:coauthVersionLast="43" xr6:coauthVersionMax="43" xr10:uidLastSave="{00000000-0000-0000-0000-000000000000}"/>
  <bookViews>
    <workbookView xWindow="-120" yWindow="300" windowWidth="20730" windowHeight="10740" tabRatio="877" activeTab="1" xr2:uid="{00000000-000D-0000-FFFF-FFFF00000000}"/>
  </bookViews>
  <sheets>
    <sheet name="Distribuição | Destaques" sheetId="1" r:id="rId1"/>
    <sheet name="Varejo | Destaques" sheetId="5" r:id="rId2"/>
    <sheet name="Especialidades | Destaques" sheetId="2" state="hidden" r:id="rId3"/>
  </sheets>
  <definedNames>
    <definedName name="_xlnm.Print_Area" localSheetId="2">'Especialidades | Destaques'!$A$1:$AN$48</definedName>
  </definedNames>
  <calcPr calcId="191029"/>
</workbook>
</file>

<file path=xl/calcChain.xml><?xml version="1.0" encoding="utf-8"?>
<calcChain xmlns="http://schemas.openxmlformats.org/spreadsheetml/2006/main">
  <c r="J19" i="2" l="1"/>
  <c r="J16" i="2"/>
  <c r="J13" i="2"/>
  <c r="J10" i="2"/>
  <c r="F18" i="2"/>
  <c r="F15" i="2"/>
  <c r="F12" i="2"/>
  <c r="F9" i="2"/>
  <c r="F7" i="2"/>
  <c r="F4" i="2"/>
  <c r="F13" i="2" l="1"/>
  <c r="F10" i="2"/>
  <c r="F16" i="2"/>
  <c r="F19" i="2"/>
  <c r="M19" i="2" l="1"/>
  <c r="M16" i="2"/>
  <c r="M10" i="2"/>
  <c r="M13" i="2"/>
  <c r="N19" i="2" l="1"/>
  <c r="N16" i="2"/>
  <c r="N13" i="2"/>
  <c r="N10" i="2"/>
  <c r="P18" i="2" l="1"/>
  <c r="L18" i="2" s="1"/>
  <c r="P15" i="2"/>
  <c r="L15" i="2" s="1"/>
  <c r="P12" i="2"/>
  <c r="L12" i="2" s="1"/>
  <c r="P9" i="2"/>
  <c r="L9" i="2" s="1"/>
  <c r="P7" i="2"/>
  <c r="L7" i="2" s="1"/>
  <c r="P4" i="2"/>
  <c r="L4" i="2" s="1"/>
  <c r="L19" i="2" l="1"/>
  <c r="L13" i="2"/>
  <c r="L10" i="2"/>
  <c r="L16" i="2"/>
</calcChain>
</file>

<file path=xl/sharedStrings.xml><?xml version="1.0" encoding="utf-8"?>
<sst xmlns="http://schemas.openxmlformats.org/spreadsheetml/2006/main" count="157" uniqueCount="69">
  <si>
    <t>Em R$ Milhões</t>
  </si>
  <si>
    <t>4T14</t>
  </si>
  <si>
    <t>3T14</t>
  </si>
  <si>
    <t>2T14</t>
  </si>
  <si>
    <t>1T14</t>
  </si>
  <si>
    <t>4T13</t>
  </si>
  <si>
    <t>3T13</t>
  </si>
  <si>
    <t>2T13</t>
  </si>
  <si>
    <t>1T13</t>
  </si>
  <si>
    <t>Receita Bruta Consolidada</t>
  </si>
  <si>
    <t>Receita Líquida</t>
  </si>
  <si>
    <t>Despesas SGA</t>
  </si>
  <si>
    <t>Lucro Bruto</t>
  </si>
  <si>
    <t>% Receita Líquida</t>
  </si>
  <si>
    <t>Outras Receitas / (Despesas) Operacionais</t>
  </si>
  <si>
    <t>Ebitda</t>
  </si>
  <si>
    <t>Margem Ebitda (% Receita Líquida)</t>
  </si>
  <si>
    <t>DIVISÃO ESPECIALIDADES | DESTAQUES FINANCEIROS</t>
  </si>
  <si>
    <t>Receita Bruta</t>
  </si>
  <si>
    <t>% Receita Bruta</t>
  </si>
  <si>
    <t>Margem Ebitda (% Receita Bruta)</t>
  </si>
  <si>
    <t>Lucro Líquido</t>
  </si>
  <si>
    <t>Margem Líquida (% Receita Bruta)</t>
  </si>
  <si>
    <t># de Lojas</t>
  </si>
  <si>
    <t>Abertura de Lojas</t>
  </si>
  <si>
    <t>SSS</t>
  </si>
  <si>
    <t>SSS Lojas Maduras (36 meses ou mais)</t>
  </si>
  <si>
    <t>Ticket Médio (em reais)</t>
  </si>
  <si>
    <t>1T15</t>
  </si>
  <si>
    <t>2T15</t>
  </si>
  <si>
    <t>3T15</t>
  </si>
  <si>
    <t>Venda Média Mensal por Loja Madura ( em Mil)</t>
  </si>
  <si>
    <t>Crescimento Venda Total</t>
  </si>
  <si>
    <t>4T15</t>
  </si>
  <si>
    <t>1T16</t>
  </si>
  <si>
    <t>DIVISÃO VAREJO | DESTAQUES OPERACIONAIS</t>
  </si>
  <si>
    <t>DIVISÃO VAREJO | DESTAQUES FINANCEIROS</t>
  </si>
  <si>
    <t>2T16</t>
  </si>
  <si>
    <t>3T16</t>
  </si>
  <si>
    <t>4T16</t>
  </si>
  <si>
    <t>4T17</t>
  </si>
  <si>
    <t>3T17</t>
  </si>
  <si>
    <t>2T17</t>
  </si>
  <si>
    <t>1T17</t>
  </si>
  <si>
    <t>4T16*</t>
  </si>
  <si>
    <t>*Considerando Rosário (Dez/16)</t>
  </si>
  <si>
    <t>4T18</t>
  </si>
  <si>
    <t>3T18</t>
  </si>
  <si>
    <t>2T18</t>
  </si>
  <si>
    <t>1T18</t>
  </si>
  <si>
    <t>2T19**</t>
  </si>
  <si>
    <t>1T19**</t>
  </si>
  <si>
    <t>2T19*</t>
  </si>
  <si>
    <t>1T19*</t>
  </si>
  <si>
    <t>** Pré IFRS 16</t>
  </si>
  <si>
    <t xml:space="preserve">Receita Bruta </t>
  </si>
  <si>
    <t>* Pré IFRS 16</t>
  </si>
  <si>
    <t>DIVISÃO DISTRIBUIÇÃO | DESTAQUES FINANCEIROS</t>
  </si>
  <si>
    <t>HB***</t>
  </si>
  <si>
    <t>RX***</t>
  </si>
  <si>
    <t>Genérico***</t>
  </si>
  <si>
    <t>OTC***</t>
  </si>
  <si>
    <t>***SSS</t>
  </si>
  <si>
    <t>1T19</t>
  </si>
  <si>
    <t>2T19</t>
  </si>
  <si>
    <t>3T19*</t>
  </si>
  <si>
    <t>3T19**</t>
  </si>
  <si>
    <t>3T19</t>
  </si>
  <si>
    <t>4T19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</si>
</sst>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_-* #,##0.0_-;\-* #,##0.0_-;_-* &quot;-&quot;??_-;_-@_-"/>
    <numFmt numFmtId="168" formatCode="_-* #,##0.0_-;\-* #,##0.0_-;_-* &quot;-&quot;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92D050"/>
      <name val="Sari-MediumCaps"/>
    </font>
    <font>
      <sz val="8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444444"/>
      <name val="Calibri"/>
      <family val="2"/>
      <scheme val="minor"/>
    </font>
    <font>
      <b/>
      <sz val="18"/>
      <color rgb="FFFFC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rgb="FF00B050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double">
        <color theme="3"/>
      </bottom>
      <diagonal/>
    </border>
    <border>
      <left/>
      <right/>
      <top/>
      <bottom style="double">
        <color rgb="FFFFC000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rgb="FFD9D9D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9" fillId="2" borderId="2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left" wrapText="1" indent="1"/>
    </xf>
    <xf numFmtId="0" fontId="10" fillId="0" borderId="0" xfId="0" applyFont="1" applyFill="1" applyBorder="1" applyAlignment="1">
      <alignment horizontal="right" wrapText="1"/>
    </xf>
    <xf numFmtId="0" fontId="2" fillId="0" borderId="0" xfId="0" applyFont="1"/>
    <xf numFmtId="0" fontId="0" fillId="0" borderId="0" xfId="0" applyFill="1" applyBorder="1"/>
    <xf numFmtId="165" fontId="10" fillId="0" borderId="0" xfId="1" applyNumberFormat="1" applyFont="1" applyFill="1" applyBorder="1" applyAlignment="1">
      <alignment horizontal="right" wrapText="1"/>
    </xf>
    <xf numFmtId="166" fontId="9" fillId="2" borderId="2" xfId="0" applyNumberFormat="1" applyFont="1" applyFill="1" applyBorder="1" applyAlignment="1">
      <alignment horizontal="right" wrapText="1"/>
    </xf>
    <xf numFmtId="0" fontId="1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5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4" fontId="10" fillId="0" borderId="0" xfId="0" applyNumberFormat="1" applyFont="1" applyAlignment="1">
      <alignment wrapText="1"/>
    </xf>
    <xf numFmtId="165" fontId="9" fillId="0" borderId="0" xfId="1" applyNumberFormat="1" applyFont="1" applyAlignment="1">
      <alignment wrapText="1"/>
    </xf>
    <xf numFmtId="165" fontId="10" fillId="0" borderId="0" xfId="1" applyNumberFormat="1" applyFont="1" applyAlignment="1">
      <alignment wrapText="1"/>
    </xf>
    <xf numFmtId="165" fontId="10" fillId="0" borderId="0" xfId="1" applyNumberFormat="1" applyFont="1" applyFill="1" applyBorder="1" applyAlignment="1">
      <alignment wrapText="1"/>
    </xf>
    <xf numFmtId="165" fontId="9" fillId="0" borderId="0" xfId="1" applyNumberFormat="1" applyFont="1" applyAlignment="1"/>
    <xf numFmtId="165" fontId="10" fillId="0" borderId="0" xfId="1" applyNumberFormat="1" applyFont="1" applyAlignment="1"/>
    <xf numFmtId="165" fontId="10" fillId="0" borderId="0" xfId="1" applyNumberFormat="1" applyFont="1" applyFill="1" applyBorder="1" applyAlignment="1"/>
    <xf numFmtId="166" fontId="10" fillId="0" borderId="0" xfId="0" applyNumberFormat="1" applyFont="1" applyFill="1" applyBorder="1" applyAlignment="1">
      <alignment horizontal="right" wrapText="1"/>
    </xf>
    <xf numFmtId="166" fontId="9" fillId="0" borderId="0" xfId="0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3" fontId="9" fillId="0" borderId="6" xfId="0" applyNumberFormat="1" applyFont="1" applyFill="1" applyBorder="1" applyAlignment="1">
      <alignment horizontal="right" wrapText="1"/>
    </xf>
    <xf numFmtId="166" fontId="9" fillId="0" borderId="6" xfId="0" applyNumberFormat="1" applyFont="1" applyFill="1" applyBorder="1" applyAlignment="1">
      <alignment horizontal="right" wrapText="1"/>
    </xf>
    <xf numFmtId="3" fontId="10" fillId="0" borderId="5" xfId="0" applyNumberFormat="1" applyFont="1" applyFill="1" applyBorder="1" applyAlignment="1">
      <alignment horizontal="right" wrapText="1"/>
    </xf>
    <xf numFmtId="3" fontId="10" fillId="0" borderId="6" xfId="0" applyNumberFormat="1" applyFont="1" applyFill="1" applyBorder="1" applyAlignment="1">
      <alignment horizontal="right" wrapText="1"/>
    </xf>
    <xf numFmtId="166" fontId="10" fillId="0" borderId="6" xfId="0" applyNumberFormat="1" applyFont="1" applyFill="1" applyBorder="1" applyAlignment="1">
      <alignment horizontal="right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10" fillId="0" borderId="6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horizontal="right" wrapText="1"/>
    </xf>
    <xf numFmtId="4" fontId="9" fillId="0" borderId="6" xfId="0" applyNumberFormat="1" applyFont="1" applyFill="1" applyBorder="1" applyAlignment="1">
      <alignment horizontal="right" wrapText="1"/>
    </xf>
    <xf numFmtId="165" fontId="6" fillId="0" borderId="6" xfId="1" applyNumberFormat="1" applyFont="1" applyFill="1" applyBorder="1" applyAlignment="1">
      <alignment horizontal="right" wrapText="1"/>
    </xf>
    <xf numFmtId="165" fontId="10" fillId="0" borderId="6" xfId="1" applyNumberFormat="1" applyFont="1" applyFill="1" applyBorder="1" applyAlignment="1">
      <alignment horizontal="right" wrapText="1"/>
    </xf>
    <xf numFmtId="165" fontId="9" fillId="0" borderId="6" xfId="1" applyNumberFormat="1" applyFont="1" applyFill="1" applyBorder="1" applyAlignment="1">
      <alignment horizontal="right" wrapText="1"/>
    </xf>
    <xf numFmtId="165" fontId="9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/>
    <xf numFmtId="165" fontId="6" fillId="0" borderId="0" xfId="1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167" fontId="16" fillId="3" borderId="7" xfId="2" applyNumberFormat="1" applyFont="1" applyFill="1" applyBorder="1" applyAlignment="1">
      <alignment horizontal="right" vertical="center" wrapText="1"/>
    </xf>
    <xf numFmtId="167" fontId="15" fillId="0" borderId="0" xfId="2" applyNumberFormat="1" applyFont="1" applyAlignment="1">
      <alignment vertical="center" wrapText="1"/>
    </xf>
    <xf numFmtId="43" fontId="10" fillId="0" borderId="0" xfId="2" applyFont="1" applyAlignment="1"/>
    <xf numFmtId="43" fontId="9" fillId="0" borderId="0" xfId="2" applyFont="1" applyAlignment="1"/>
    <xf numFmtId="9" fontId="0" fillId="0" borderId="0" xfId="1" applyFont="1" applyAlignment="1">
      <alignment horizontal="right"/>
    </xf>
    <xf numFmtId="43" fontId="2" fillId="0" borderId="0" xfId="2" applyFont="1"/>
    <xf numFmtId="43" fontId="2" fillId="0" borderId="0" xfId="0" applyNumberFormat="1" applyFont="1"/>
    <xf numFmtId="166" fontId="0" fillId="0" borderId="0" xfId="0" applyNumberFormat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167" fontId="9" fillId="0" borderId="0" xfId="2" applyNumberFormat="1" applyFont="1" applyAlignment="1"/>
    <xf numFmtId="168" fontId="3" fillId="0" borderId="0" xfId="0" applyNumberFormat="1" applyFont="1" applyAlignment="1">
      <alignment vertical="center"/>
    </xf>
    <xf numFmtId="166" fontId="2" fillId="0" borderId="0" xfId="0" applyNumberFormat="1" applyFont="1"/>
    <xf numFmtId="165" fontId="2" fillId="0" borderId="0" xfId="1" applyNumberFormat="1" applyFont="1"/>
    <xf numFmtId="165" fontId="2" fillId="0" borderId="0" xfId="0" applyNumberFormat="1" applyFont="1"/>
    <xf numFmtId="166" fontId="3" fillId="0" borderId="0" xfId="0" applyNumberFormat="1" applyFont="1" applyAlignment="1">
      <alignment vertical="center"/>
    </xf>
    <xf numFmtId="10" fontId="2" fillId="0" borderId="0" xfId="1" applyNumberFormat="1" applyFont="1"/>
    <xf numFmtId="10" fontId="2" fillId="0" borderId="0" xfId="0" applyNumberFormat="1" applyFont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B1:AT30"/>
  <sheetViews>
    <sheetView showGridLines="0" zoomScale="85" zoomScaleNormal="85" workbookViewId="0">
      <pane xSplit="2" ySplit="2" topLeftCell="C3" activePane="bottomRight" state="frozen"/>
      <selection activeCell="D24" sqref="D24"/>
      <selection pane="topRight" activeCell="D24" sqref="D24"/>
      <selection pane="bottomLeft" activeCell="D24" sqref="D24"/>
      <selection pane="bottomRight" activeCell="D16" sqref="D16"/>
    </sheetView>
  </sheetViews>
  <sheetFormatPr defaultRowHeight="15"/>
  <cols>
    <col min="1" max="1" width="2.28515625" customWidth="1"/>
    <col min="2" max="2" width="43.140625" customWidth="1"/>
    <col min="3" max="7" width="13.42578125" style="23" customWidth="1"/>
    <col min="8" max="8" width="2" style="3" customWidth="1"/>
    <col min="9" max="13" width="13.42578125" style="23" customWidth="1"/>
    <col min="14" max="14" width="2" style="3" customWidth="1"/>
    <col min="15" max="19" width="13.42578125" style="23" customWidth="1"/>
    <col min="20" max="20" width="2" style="3" customWidth="1"/>
    <col min="21" max="21" width="13.42578125" style="23" customWidth="1"/>
    <col min="22" max="22" width="13.42578125" customWidth="1"/>
    <col min="23" max="25" width="13.42578125" style="2" customWidth="1"/>
    <col min="26" max="26" width="2" style="3" customWidth="1"/>
    <col min="27" max="27" width="13.42578125" style="23" customWidth="1"/>
    <col min="28" max="28" width="13.42578125" customWidth="1"/>
    <col min="29" max="31" width="13.42578125" style="2" customWidth="1"/>
    <col min="32" max="32" width="2" style="3" customWidth="1"/>
    <col min="33" max="33" width="13.42578125" style="23" customWidth="1"/>
    <col min="34" max="34" width="13.42578125" customWidth="1"/>
    <col min="35" max="37" width="13.42578125" style="2" customWidth="1"/>
    <col min="38" max="38" width="2" style="3" customWidth="1"/>
    <col min="39" max="39" width="13.42578125" style="4" customWidth="1"/>
    <col min="40" max="43" width="13.42578125" style="2" customWidth="1"/>
    <col min="44" max="44" width="2" style="3" customWidth="1"/>
    <col min="45" max="45" width="9.140625" style="2"/>
  </cols>
  <sheetData>
    <row r="1" spans="2:46" ht="69.75" customHeight="1">
      <c r="B1" s="55" t="s">
        <v>57</v>
      </c>
      <c r="C1" s="1"/>
      <c r="D1" s="1"/>
      <c r="E1" s="1"/>
      <c r="F1" s="1"/>
      <c r="G1" s="1"/>
      <c r="I1" s="1"/>
      <c r="J1" s="1"/>
      <c r="K1" s="1"/>
      <c r="L1" s="1"/>
      <c r="M1" s="91"/>
      <c r="O1" s="1"/>
      <c r="P1" s="1"/>
      <c r="Q1" s="1"/>
      <c r="R1" s="1"/>
      <c r="S1" s="91"/>
      <c r="U1" s="1"/>
      <c r="V1" s="1"/>
      <c r="AA1" s="1"/>
      <c r="AB1" s="1"/>
      <c r="AG1" s="1"/>
      <c r="AH1" s="1"/>
    </row>
    <row r="2" spans="2:46" s="10" customFormat="1" ht="15.75" thickBot="1">
      <c r="B2" s="5" t="s">
        <v>0</v>
      </c>
      <c r="C2" s="6">
        <v>2019</v>
      </c>
      <c r="D2" s="7" t="s">
        <v>68</v>
      </c>
      <c r="E2" s="7" t="s">
        <v>65</v>
      </c>
      <c r="F2" s="7" t="s">
        <v>52</v>
      </c>
      <c r="G2" s="7" t="s">
        <v>53</v>
      </c>
      <c r="H2" s="8"/>
      <c r="I2" s="6">
        <v>2018</v>
      </c>
      <c r="J2" s="7" t="s">
        <v>46</v>
      </c>
      <c r="K2" s="7" t="s">
        <v>47</v>
      </c>
      <c r="L2" s="7" t="s">
        <v>48</v>
      </c>
      <c r="M2" s="7" t="s">
        <v>49</v>
      </c>
      <c r="N2" s="8"/>
      <c r="O2" s="6">
        <v>2017</v>
      </c>
      <c r="P2" s="7" t="s">
        <v>40</v>
      </c>
      <c r="Q2" s="7" t="s">
        <v>41</v>
      </c>
      <c r="R2" s="7" t="s">
        <v>42</v>
      </c>
      <c r="S2" s="7" t="s">
        <v>43</v>
      </c>
      <c r="T2" s="8"/>
      <c r="U2" s="6">
        <v>2016</v>
      </c>
      <c r="V2" s="7" t="s">
        <v>39</v>
      </c>
      <c r="W2" s="7" t="s">
        <v>38</v>
      </c>
      <c r="X2" s="7" t="s">
        <v>37</v>
      </c>
      <c r="Y2" s="7" t="s">
        <v>34</v>
      </c>
      <c r="Z2" s="8"/>
      <c r="AA2" s="6">
        <v>2015</v>
      </c>
      <c r="AB2" s="7" t="s">
        <v>33</v>
      </c>
      <c r="AC2" s="7" t="s">
        <v>30</v>
      </c>
      <c r="AD2" s="7" t="s">
        <v>29</v>
      </c>
      <c r="AE2" s="7" t="s">
        <v>28</v>
      </c>
      <c r="AF2" s="8"/>
      <c r="AG2" s="6">
        <v>2014</v>
      </c>
      <c r="AH2" s="7" t="s">
        <v>1</v>
      </c>
      <c r="AI2" s="7" t="s">
        <v>2</v>
      </c>
      <c r="AJ2" s="7" t="s">
        <v>3</v>
      </c>
      <c r="AK2" s="7" t="s">
        <v>4</v>
      </c>
      <c r="AL2" s="8"/>
      <c r="AM2" s="6">
        <v>2013</v>
      </c>
      <c r="AN2" s="7" t="s">
        <v>5</v>
      </c>
      <c r="AO2" s="7" t="s">
        <v>6</v>
      </c>
      <c r="AP2" s="7" t="s">
        <v>7</v>
      </c>
      <c r="AQ2" s="7" t="s">
        <v>8</v>
      </c>
      <c r="AR2" s="8"/>
      <c r="AS2" s="9"/>
    </row>
    <row r="3" spans="2:46" s="15" customFormat="1" ht="9.75" customHeight="1" thickTop="1">
      <c r="B3" s="11"/>
      <c r="C3" s="12"/>
      <c r="D3" s="12"/>
      <c r="E3" s="12"/>
      <c r="F3" s="12"/>
      <c r="G3" s="12"/>
      <c r="H3" s="13"/>
      <c r="I3" s="12"/>
      <c r="J3" s="12"/>
      <c r="K3" s="12"/>
      <c r="L3" s="12"/>
      <c r="M3" s="12"/>
      <c r="N3" s="13"/>
      <c r="O3" s="12"/>
      <c r="P3" s="12"/>
      <c r="Q3" s="12"/>
      <c r="R3" s="12"/>
      <c r="S3" s="12"/>
      <c r="T3" s="13"/>
      <c r="U3" s="12"/>
      <c r="V3" s="12"/>
      <c r="W3" s="12"/>
      <c r="X3" s="12"/>
      <c r="Y3" s="12"/>
      <c r="Z3" s="13"/>
      <c r="AA3" s="12"/>
      <c r="AB3" s="12"/>
      <c r="AC3" s="12"/>
      <c r="AD3" s="12"/>
      <c r="AE3" s="12"/>
      <c r="AF3" s="13"/>
      <c r="AG3" s="12"/>
      <c r="AH3" s="12"/>
      <c r="AI3" s="12"/>
      <c r="AJ3" s="12"/>
      <c r="AK3" s="12"/>
      <c r="AL3" s="13"/>
      <c r="AM3" s="12"/>
      <c r="AN3" s="12"/>
      <c r="AO3" s="12"/>
      <c r="AP3" s="12"/>
      <c r="AQ3" s="12"/>
      <c r="AR3" s="13"/>
      <c r="AS3" s="14"/>
    </row>
    <row r="4" spans="2:46" s="19" customFormat="1" ht="18" customHeight="1">
      <c r="B4" s="16" t="s">
        <v>9</v>
      </c>
      <c r="C4" s="26">
        <v>5177.8392411099994</v>
      </c>
      <c r="D4" s="26">
        <v>1414.4430517500002</v>
      </c>
      <c r="E4" s="26">
        <v>1364.6561290299987</v>
      </c>
      <c r="F4" s="26">
        <v>1223.5</v>
      </c>
      <c r="G4" s="26">
        <v>1175.2729999999999</v>
      </c>
      <c r="H4" s="33"/>
      <c r="I4" s="26">
        <v>4361.482</v>
      </c>
      <c r="J4" s="26">
        <v>1214.338</v>
      </c>
      <c r="K4" s="26">
        <v>1150.6199999999999</v>
      </c>
      <c r="L4" s="26">
        <v>1027.653</v>
      </c>
      <c r="M4" s="26">
        <v>968.87099999999998</v>
      </c>
      <c r="N4" s="33"/>
      <c r="O4" s="26">
        <v>4117.62</v>
      </c>
      <c r="P4" s="26">
        <v>971.26700000000005</v>
      </c>
      <c r="Q4" s="26">
        <v>1047.894</v>
      </c>
      <c r="R4" s="26">
        <v>1042.4780000000001</v>
      </c>
      <c r="S4" s="26">
        <v>1055.981</v>
      </c>
      <c r="T4" s="33"/>
      <c r="U4" s="26">
        <v>4201.1090000000004</v>
      </c>
      <c r="V4" s="26">
        <v>1136.279</v>
      </c>
      <c r="W4" s="26">
        <v>1040.616</v>
      </c>
      <c r="X4" s="26">
        <v>1003.207</v>
      </c>
      <c r="Y4" s="26">
        <v>1021.0069999999999</v>
      </c>
      <c r="Z4" s="33"/>
      <c r="AA4" s="26">
        <v>3739.2919999999999</v>
      </c>
      <c r="AB4" s="26">
        <v>955.08900000000006</v>
      </c>
      <c r="AC4" s="26">
        <v>1010.432</v>
      </c>
      <c r="AD4" s="26">
        <v>900.79</v>
      </c>
      <c r="AE4" s="26">
        <v>872.98099999999999</v>
      </c>
      <c r="AF4" s="33"/>
      <c r="AG4" s="26">
        <v>3483.7460000000001</v>
      </c>
      <c r="AH4" s="26">
        <v>925.34799999999996</v>
      </c>
      <c r="AI4" s="26">
        <v>911.29100000000005</v>
      </c>
      <c r="AJ4" s="26">
        <v>828.38499999999999</v>
      </c>
      <c r="AK4" s="26">
        <v>818.72199999999998</v>
      </c>
      <c r="AL4" s="33"/>
      <c r="AM4" s="26">
        <v>3363.0279999999998</v>
      </c>
      <c r="AN4" s="26">
        <v>816.40599999999995</v>
      </c>
      <c r="AO4" s="26">
        <v>845.17</v>
      </c>
      <c r="AP4" s="26">
        <v>854.04600000000005</v>
      </c>
      <c r="AQ4" s="26">
        <v>847.40599999999995</v>
      </c>
      <c r="AR4" s="17"/>
      <c r="AS4" s="18"/>
    </row>
    <row r="5" spans="2:46" s="2" customFormat="1" ht="6.75" customHeight="1">
      <c r="B5" s="28"/>
      <c r="C5" s="34"/>
      <c r="D5" s="34"/>
      <c r="E5" s="34"/>
      <c r="F5" s="34"/>
      <c r="G5" s="34"/>
      <c r="H5" s="34"/>
      <c r="I5" s="34"/>
      <c r="J5" s="34"/>
      <c r="K5" s="34"/>
      <c r="L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29"/>
      <c r="AS5"/>
      <c r="AT5"/>
    </row>
    <row r="6" spans="2:46" s="23" customFormat="1" ht="18" customHeight="1">
      <c r="B6" s="16" t="s">
        <v>10</v>
      </c>
      <c r="C6" s="26">
        <v>4454.1203608199994</v>
      </c>
      <c r="D6" s="26">
        <v>1222.7833305100003</v>
      </c>
      <c r="E6" s="26">
        <v>1167.8934017699987</v>
      </c>
      <c r="F6" s="26">
        <v>1046.2</v>
      </c>
      <c r="G6" s="26">
        <v>1017.242</v>
      </c>
      <c r="H6" s="33"/>
      <c r="I6" s="26">
        <v>3752.002</v>
      </c>
      <c r="J6" s="26">
        <v>1049.797</v>
      </c>
      <c r="K6" s="26">
        <v>985.69</v>
      </c>
      <c r="L6" s="26">
        <v>880.04700000000003</v>
      </c>
      <c r="M6" s="26">
        <v>836.46799999999996</v>
      </c>
      <c r="N6" s="33"/>
      <c r="O6" s="26">
        <v>3522.2470000000003</v>
      </c>
      <c r="P6" s="26">
        <v>836.24400000000003</v>
      </c>
      <c r="Q6" s="26">
        <v>894.33500000000004</v>
      </c>
      <c r="R6" s="26">
        <v>888.65200000000004</v>
      </c>
      <c r="S6" s="26">
        <v>903.01599999999996</v>
      </c>
      <c r="T6" s="33"/>
      <c r="U6" s="26">
        <v>3610.8420000000001</v>
      </c>
      <c r="V6" s="26">
        <v>978.78800000000001</v>
      </c>
      <c r="W6" s="26">
        <v>895.96699999999998</v>
      </c>
      <c r="X6" s="26">
        <v>858.52599999999995</v>
      </c>
      <c r="Y6" s="26">
        <v>877.56100000000004</v>
      </c>
      <c r="Z6" s="33"/>
      <c r="AA6" s="26">
        <v>3227.86</v>
      </c>
      <c r="AB6" s="26">
        <v>820.45</v>
      </c>
      <c r="AC6" s="26">
        <v>872.976</v>
      </c>
      <c r="AD6" s="26">
        <v>779.08799999999997</v>
      </c>
      <c r="AE6" s="26">
        <v>755.346</v>
      </c>
      <c r="AF6" s="33"/>
      <c r="AG6" s="26">
        <v>2995.94</v>
      </c>
      <c r="AH6" s="26">
        <v>800.50599999999997</v>
      </c>
      <c r="AI6" s="26">
        <v>781.00099999999998</v>
      </c>
      <c r="AJ6" s="26">
        <v>713.04</v>
      </c>
      <c r="AK6" s="26">
        <v>701.39300000000003</v>
      </c>
      <c r="AL6" s="33"/>
      <c r="AM6" s="26">
        <v>2904.402</v>
      </c>
      <c r="AN6" s="26">
        <v>709.90300000000002</v>
      </c>
      <c r="AO6" s="26">
        <v>725.10500000000002</v>
      </c>
      <c r="AP6" s="26">
        <v>735.16200000000003</v>
      </c>
      <c r="AQ6" s="26">
        <v>734.23199999999997</v>
      </c>
      <c r="AR6" s="17"/>
      <c r="AS6" s="4"/>
    </row>
    <row r="7" spans="2:46" s="24" customFormat="1" ht="7.5" customHeight="1">
      <c r="C7" s="33"/>
      <c r="D7" s="33"/>
      <c r="E7" s="33"/>
      <c r="F7" s="33"/>
      <c r="G7" s="33"/>
      <c r="H7" s="32"/>
      <c r="I7" s="33"/>
      <c r="J7" s="33"/>
      <c r="K7" s="33"/>
      <c r="L7" s="33"/>
      <c r="M7" s="33"/>
      <c r="N7" s="32"/>
      <c r="O7" s="33"/>
      <c r="P7" s="33"/>
      <c r="Q7" s="33"/>
      <c r="R7" s="33"/>
      <c r="S7" s="33"/>
      <c r="T7" s="32"/>
      <c r="U7" s="33"/>
      <c r="V7" s="32"/>
      <c r="W7" s="32"/>
      <c r="X7" s="32"/>
      <c r="Y7" s="32"/>
      <c r="Z7" s="32"/>
      <c r="AA7" s="33"/>
      <c r="AB7" s="32"/>
      <c r="AC7" s="32"/>
      <c r="AD7" s="32"/>
      <c r="AE7" s="32"/>
      <c r="AF7" s="32"/>
      <c r="AG7" s="33"/>
      <c r="AH7" s="32"/>
      <c r="AI7" s="32"/>
      <c r="AJ7" s="32"/>
      <c r="AK7" s="32"/>
      <c r="AL7" s="32"/>
      <c r="AM7" s="33"/>
      <c r="AN7" s="32"/>
      <c r="AO7" s="32"/>
      <c r="AP7" s="32"/>
      <c r="AQ7" s="32"/>
      <c r="AR7" s="22"/>
      <c r="AS7" s="3"/>
    </row>
    <row r="8" spans="2:46" s="23" customFormat="1" ht="18" customHeight="1">
      <c r="B8" s="16" t="s">
        <v>12</v>
      </c>
      <c r="C8" s="26">
        <v>392.44791178999884</v>
      </c>
      <c r="D8" s="26">
        <v>105.75870462999978</v>
      </c>
      <c r="E8" s="26">
        <v>100.91172913999856</v>
      </c>
      <c r="F8" s="26">
        <v>102.7</v>
      </c>
      <c r="G8" s="26">
        <v>83.102000000000004</v>
      </c>
      <c r="H8" s="33"/>
      <c r="I8" s="26">
        <v>330.399</v>
      </c>
      <c r="J8" s="26">
        <v>85.942999999999998</v>
      </c>
      <c r="K8" s="26">
        <v>85.655000000000001</v>
      </c>
      <c r="L8" s="26">
        <v>85.67</v>
      </c>
      <c r="M8" s="26">
        <v>73.131</v>
      </c>
      <c r="N8" s="33"/>
      <c r="O8" s="26">
        <v>331.8</v>
      </c>
      <c r="P8" s="26">
        <v>75.721999999999994</v>
      </c>
      <c r="Q8" s="26">
        <v>80.528000000000006</v>
      </c>
      <c r="R8" s="26">
        <v>93.123000000000005</v>
      </c>
      <c r="S8" s="26">
        <v>82.427000000000007</v>
      </c>
      <c r="T8" s="33"/>
      <c r="U8" s="26">
        <v>371.37299999999999</v>
      </c>
      <c r="V8" s="26">
        <v>87.593999999999994</v>
      </c>
      <c r="W8" s="26">
        <v>94.161000000000001</v>
      </c>
      <c r="X8" s="26">
        <v>114.206</v>
      </c>
      <c r="Y8" s="26">
        <v>75.412000000000006</v>
      </c>
      <c r="Z8" s="33"/>
      <c r="AA8" s="26">
        <v>342.86</v>
      </c>
      <c r="AB8" s="26">
        <v>81.561999999999998</v>
      </c>
      <c r="AC8" s="26">
        <v>83.875</v>
      </c>
      <c r="AD8" s="26">
        <v>99.89</v>
      </c>
      <c r="AE8" s="26">
        <v>77.533000000000001</v>
      </c>
      <c r="AF8" s="33"/>
      <c r="AG8" s="26">
        <v>315.05700000000002</v>
      </c>
      <c r="AH8" s="26">
        <v>83.820999999999998</v>
      </c>
      <c r="AI8" s="26">
        <v>79.691999999999993</v>
      </c>
      <c r="AJ8" s="26">
        <v>80.619</v>
      </c>
      <c r="AK8" s="26">
        <v>70.924999999999997</v>
      </c>
      <c r="AL8" s="33"/>
      <c r="AM8" s="26">
        <v>334.29199999999997</v>
      </c>
      <c r="AN8" s="26">
        <v>75.411000000000001</v>
      </c>
      <c r="AO8" s="26">
        <v>85.176000000000002</v>
      </c>
      <c r="AP8" s="26">
        <v>94.343999999999994</v>
      </c>
      <c r="AQ8" s="26">
        <v>79.361000000000004</v>
      </c>
      <c r="AR8" s="17"/>
      <c r="AS8" s="4"/>
    </row>
    <row r="9" spans="2:46" ht="18" customHeight="1">
      <c r="B9" s="21" t="s">
        <v>13</v>
      </c>
      <c r="C9" s="35">
        <v>8.8108959794195946E-2</v>
      </c>
      <c r="D9" s="36">
        <v>8.649014260432368E-2</v>
      </c>
      <c r="E9" s="36">
        <v>8.6404914170301814E-2</v>
      </c>
      <c r="F9" s="36">
        <v>9.8000000000000004E-2</v>
      </c>
      <c r="G9" s="36">
        <v>8.1693441678577963E-2</v>
      </c>
      <c r="H9" s="37"/>
      <c r="I9" s="35">
        <v>8.8059388028044763E-2</v>
      </c>
      <c r="J9" s="36">
        <v>8.1866303675853513E-2</v>
      </c>
      <c r="K9" s="36">
        <v>8.6898517789568724E-2</v>
      </c>
      <c r="L9" s="36">
        <v>9.7347073508573967E-2</v>
      </c>
      <c r="M9" s="36">
        <v>8.7428329595393969E-2</v>
      </c>
      <c r="N9" s="37"/>
      <c r="O9" s="35">
        <v>9.4201230067056621E-2</v>
      </c>
      <c r="P9" s="36">
        <v>9.0550126518097573E-2</v>
      </c>
      <c r="Q9" s="36">
        <v>9.0042321948710494E-2</v>
      </c>
      <c r="R9" s="36">
        <v>0.10479130188195154</v>
      </c>
      <c r="S9" s="36">
        <v>9.1279667248420862E-2</v>
      </c>
      <c r="T9" s="37"/>
      <c r="U9" s="35">
        <v>0.10284941850128031</v>
      </c>
      <c r="V9" s="36">
        <v>8.9492310898785024E-2</v>
      </c>
      <c r="W9" s="36">
        <v>0.10509427244530212</v>
      </c>
      <c r="X9" s="36">
        <v>0.13302567423700623</v>
      </c>
      <c r="Y9" s="36">
        <v>8.5933627405958113E-2</v>
      </c>
      <c r="Z9" s="37"/>
      <c r="AA9" s="35">
        <v>0.10621898099669751</v>
      </c>
      <c r="AB9" s="36">
        <v>9.9411298677554993E-2</v>
      </c>
      <c r="AC9" s="36">
        <v>9.6079388207694141E-2</v>
      </c>
      <c r="AD9" s="36">
        <v>0.1282140143347093</v>
      </c>
      <c r="AE9" s="36">
        <v>0.10264567496220275</v>
      </c>
      <c r="AF9" s="37"/>
      <c r="AG9" s="35">
        <v>0.1051613183174563</v>
      </c>
      <c r="AH9" s="36">
        <v>0.10471002091177331</v>
      </c>
      <c r="AI9" s="36">
        <v>0.10203828164112465</v>
      </c>
      <c r="AJ9" s="36">
        <v>0.11306378323796702</v>
      </c>
      <c r="AK9" s="36">
        <v>0.10112019937467297</v>
      </c>
      <c r="AL9" s="37"/>
      <c r="AM9" s="35">
        <v>0.11509839202699901</v>
      </c>
      <c r="AN9" s="36">
        <v>0.10622718878494668</v>
      </c>
      <c r="AO9" s="36">
        <v>0.11746712545079678</v>
      </c>
      <c r="AP9" s="36">
        <v>0.12833089849584173</v>
      </c>
      <c r="AQ9" s="36">
        <v>0.1080870896392421</v>
      </c>
      <c r="AR9" s="22"/>
    </row>
    <row r="10" spans="2:46" s="24" customFormat="1" ht="7.5" customHeight="1">
      <c r="C10" s="33"/>
      <c r="D10" s="33"/>
      <c r="E10" s="33"/>
      <c r="F10" s="33"/>
      <c r="G10" s="33"/>
      <c r="H10" s="32"/>
      <c r="I10" s="33"/>
      <c r="J10" s="33"/>
      <c r="K10" s="33"/>
      <c r="L10" s="33"/>
      <c r="M10" s="33"/>
      <c r="N10" s="32"/>
      <c r="O10" s="33"/>
      <c r="P10" s="33"/>
      <c r="Q10" s="33"/>
      <c r="R10" s="33"/>
      <c r="S10" s="33"/>
      <c r="T10" s="32"/>
      <c r="U10" s="33"/>
      <c r="V10" s="32"/>
      <c r="W10" s="32"/>
      <c r="X10" s="32"/>
      <c r="Y10" s="32"/>
      <c r="Z10" s="32"/>
      <c r="AA10" s="33"/>
      <c r="AB10" s="32"/>
      <c r="AC10" s="32"/>
      <c r="AD10" s="32"/>
      <c r="AE10" s="32"/>
      <c r="AF10" s="32"/>
      <c r="AG10" s="33"/>
      <c r="AH10" s="32"/>
      <c r="AI10" s="32"/>
      <c r="AJ10" s="32"/>
      <c r="AK10" s="32"/>
      <c r="AL10" s="32"/>
      <c r="AM10" s="33"/>
      <c r="AN10" s="32"/>
      <c r="AO10" s="32"/>
      <c r="AP10" s="32"/>
      <c r="AQ10" s="32"/>
      <c r="AR10" s="22"/>
      <c r="AS10" s="3"/>
    </row>
    <row r="11" spans="2:46" ht="18" customHeight="1">
      <c r="B11" s="16" t="s">
        <v>11</v>
      </c>
      <c r="C11" s="26">
        <v>-311.3836198599999</v>
      </c>
      <c r="D11" s="26">
        <v>-79.541425489999995</v>
      </c>
      <c r="E11" s="26">
        <v>-79.341929409999793</v>
      </c>
      <c r="F11" s="26">
        <v>-77.900000000000006</v>
      </c>
      <c r="G11" s="26">
        <v>-74.581000000000003</v>
      </c>
      <c r="H11" s="33"/>
      <c r="I11" s="26">
        <v>-280.31799999999998</v>
      </c>
      <c r="J11" s="26">
        <v>-71.376000000000005</v>
      </c>
      <c r="K11" s="26">
        <v>-72.903000000000006</v>
      </c>
      <c r="L11" s="26">
        <v>-66.7</v>
      </c>
      <c r="M11" s="26">
        <v>-69.338999999999999</v>
      </c>
      <c r="N11" s="33"/>
      <c r="O11" s="26">
        <v>-287.10199999999998</v>
      </c>
      <c r="P11" s="26">
        <v>-73.846999999999994</v>
      </c>
      <c r="Q11" s="26">
        <v>-70.752999999999986</v>
      </c>
      <c r="R11" s="26">
        <v>-72.8</v>
      </c>
      <c r="S11" s="26">
        <v>-69.701999999999998</v>
      </c>
      <c r="T11" s="33"/>
      <c r="U11" s="26">
        <v>-274.44900000000001</v>
      </c>
      <c r="V11" s="26">
        <v>-79.344999999999999</v>
      </c>
      <c r="W11" s="26">
        <v>-68.704999999999998</v>
      </c>
      <c r="X11" s="26">
        <v>-66.45</v>
      </c>
      <c r="Y11" s="26">
        <v>-59.948999999999998</v>
      </c>
      <c r="Z11" s="33"/>
      <c r="AA11" s="26">
        <v>-257.77600000000001</v>
      </c>
      <c r="AB11" s="26">
        <v>-67.424999999999997</v>
      </c>
      <c r="AC11" s="26">
        <v>-64.491</v>
      </c>
      <c r="AD11" s="26">
        <v>-66.382999999999996</v>
      </c>
      <c r="AE11" s="26">
        <v>-59.476999999999997</v>
      </c>
      <c r="AF11" s="33"/>
      <c r="AG11" s="26">
        <v>-242.35400000000001</v>
      </c>
      <c r="AH11" s="26">
        <v>-66.216999999999999</v>
      </c>
      <c r="AI11" s="26">
        <v>-62.067</v>
      </c>
      <c r="AJ11" s="26">
        <v>-58.84</v>
      </c>
      <c r="AK11" s="26">
        <v>-55.23</v>
      </c>
      <c r="AL11" s="33"/>
      <c r="AM11" s="26">
        <v>-245.554</v>
      </c>
      <c r="AN11" s="26">
        <v>-62.703000000000003</v>
      </c>
      <c r="AO11" s="26">
        <v>-60.183</v>
      </c>
      <c r="AP11" s="26">
        <v>-63.234999999999999</v>
      </c>
      <c r="AQ11" s="26">
        <v>-59.433</v>
      </c>
      <c r="AR11" s="17"/>
      <c r="AS11" s="4"/>
    </row>
    <row r="12" spans="2:46" ht="18" customHeight="1">
      <c r="B12" s="21" t="s">
        <v>13</v>
      </c>
      <c r="C12" s="35">
        <v>-6.9909116646024907E-2</v>
      </c>
      <c r="D12" s="36">
        <v>-6.5049484651401604E-2</v>
      </c>
      <c r="E12" s="36">
        <v>-6.7935934298244405E-2</v>
      </c>
      <c r="F12" s="36">
        <v>-7.3999999999999996E-2</v>
      </c>
      <c r="G12" s="36">
        <v>-7.3316870518519692E-2</v>
      </c>
      <c r="H12" s="37"/>
      <c r="I12" s="35">
        <v>-7.4711580644146777E-2</v>
      </c>
      <c r="J12" s="36">
        <v>-6.7990287646087777E-2</v>
      </c>
      <c r="K12" s="36">
        <v>-7.3961387454473518E-2</v>
      </c>
      <c r="L12" s="36">
        <v>-7.5791406595329569E-2</v>
      </c>
      <c r="M12" s="36">
        <v>-8.2894982234825484E-2</v>
      </c>
      <c r="N12" s="37"/>
      <c r="O12" s="35">
        <v>-8.151103542710092E-2</v>
      </c>
      <c r="P12" s="36">
        <v>-8.8307957964421854E-2</v>
      </c>
      <c r="Q12" s="36">
        <v>-7.9112413133780951E-2</v>
      </c>
      <c r="R12" s="36">
        <v>-8.192183216827284E-2</v>
      </c>
      <c r="S12" s="36">
        <v>-7.7188000000000007E-2</v>
      </c>
      <c r="T12" s="37"/>
      <c r="U12" s="35">
        <v>-7.6006925808440248E-2</v>
      </c>
      <c r="V12" s="36">
        <v>-8.106454104463888E-2</v>
      </c>
      <c r="W12" s="36">
        <v>-7.6682511744294149E-2</v>
      </c>
      <c r="X12" s="36">
        <v>-7.7400102035348972E-2</v>
      </c>
      <c r="Y12" s="36">
        <v>-6.8313199880122286E-2</v>
      </c>
      <c r="Z12" s="37"/>
      <c r="AA12" s="35">
        <v>-7.9859721301419523E-2</v>
      </c>
      <c r="AB12" s="36">
        <v>-8.2180510695350109E-2</v>
      </c>
      <c r="AC12" s="36">
        <v>-7.3874883158299889E-2</v>
      </c>
      <c r="AD12" s="36">
        <v>-8.5206035775162753E-2</v>
      </c>
      <c r="AE12" s="36">
        <v>-7.8741397981852021E-2</v>
      </c>
      <c r="AF12" s="37"/>
      <c r="AG12" s="35">
        <v>-8.089414340741137E-2</v>
      </c>
      <c r="AH12" s="36">
        <v>-8.2718930276600058E-2</v>
      </c>
      <c r="AI12" s="36">
        <v>-7.9471089025494213E-2</v>
      </c>
      <c r="AJ12" s="36">
        <v>-8.2519914731291374E-2</v>
      </c>
      <c r="AK12" s="36">
        <v>-7.874330083134562E-2</v>
      </c>
      <c r="AL12" s="37"/>
      <c r="AM12" s="35">
        <v>-8.4545458927517608E-2</v>
      </c>
      <c r="AN12" s="36">
        <v>-8.8326151600993372E-2</v>
      </c>
      <c r="AO12" s="36">
        <v>-8.2999013935912733E-2</v>
      </c>
      <c r="AP12" s="36">
        <v>-8.6015055185115652E-2</v>
      </c>
      <c r="AQ12" s="36">
        <v>-8.0945804595822582E-2</v>
      </c>
      <c r="AR12" s="25"/>
    </row>
    <row r="13" spans="2:46" s="24" customFormat="1" ht="7.5" customHeight="1">
      <c r="C13" s="33"/>
      <c r="D13" s="33"/>
      <c r="E13" s="33"/>
      <c r="F13" s="33"/>
      <c r="G13" s="33"/>
      <c r="H13" s="32"/>
      <c r="I13" s="33"/>
      <c r="J13" s="33"/>
      <c r="K13" s="33"/>
      <c r="L13" s="33"/>
      <c r="M13" s="33"/>
      <c r="N13" s="32"/>
      <c r="O13" s="33"/>
      <c r="P13" s="33"/>
      <c r="Q13" s="33"/>
      <c r="R13" s="33"/>
      <c r="S13" s="33"/>
      <c r="T13" s="32"/>
      <c r="U13" s="33"/>
      <c r="V13" s="32"/>
      <c r="W13" s="32"/>
      <c r="X13" s="32"/>
      <c r="Y13" s="32"/>
      <c r="Z13" s="32"/>
      <c r="AA13" s="33"/>
      <c r="AB13" s="32"/>
      <c r="AC13" s="32"/>
      <c r="AD13" s="32"/>
      <c r="AE13" s="32"/>
      <c r="AF13" s="32"/>
      <c r="AG13" s="33"/>
      <c r="AH13" s="32"/>
      <c r="AI13" s="32"/>
      <c r="AJ13" s="32"/>
      <c r="AK13" s="32"/>
      <c r="AL13" s="32"/>
      <c r="AM13" s="33"/>
      <c r="AN13" s="32"/>
      <c r="AO13" s="32"/>
      <c r="AP13" s="32"/>
      <c r="AQ13" s="32"/>
      <c r="AR13" s="22"/>
      <c r="AS13" s="3"/>
    </row>
    <row r="14" spans="2:46" ht="18" customHeight="1">
      <c r="B14" s="16" t="s">
        <v>14</v>
      </c>
      <c r="C14" s="26">
        <v>6.71040725000001</v>
      </c>
      <c r="D14" s="26">
        <v>1.8100235000000067</v>
      </c>
      <c r="E14" s="26">
        <v>3.6053571499999979</v>
      </c>
      <c r="F14" s="26">
        <v>-1.3</v>
      </c>
      <c r="G14" s="26">
        <v>2.6160000000000001</v>
      </c>
      <c r="H14" s="33"/>
      <c r="I14" s="26">
        <v>14.571881419999999</v>
      </c>
      <c r="J14" s="26">
        <v>7.8078814199999993</v>
      </c>
      <c r="K14" s="26">
        <v>0.39800000000000002</v>
      </c>
      <c r="L14" s="26">
        <v>3.3490000000000002</v>
      </c>
      <c r="M14" s="26">
        <v>3.0169999999999999</v>
      </c>
      <c r="N14" s="33"/>
      <c r="O14" s="26">
        <v>-4.8920000000000021</v>
      </c>
      <c r="P14" s="26">
        <v>-2.512</v>
      </c>
      <c r="Q14" s="26">
        <v>-8.2040000000000006</v>
      </c>
      <c r="R14" s="26">
        <v>1.5620000000000001</v>
      </c>
      <c r="S14" s="26">
        <v>4.2619999999999996</v>
      </c>
      <c r="T14" s="33"/>
      <c r="U14" s="26">
        <v>-5.08</v>
      </c>
      <c r="V14" s="26">
        <v>-3.3490000000000002</v>
      </c>
      <c r="W14" s="26">
        <v>2.9430000000000001</v>
      </c>
      <c r="X14" s="26">
        <v>-7.1120000000000001</v>
      </c>
      <c r="Y14" s="26">
        <v>2.4380000000000002</v>
      </c>
      <c r="Z14" s="33"/>
      <c r="AA14" s="26">
        <v>-8.6440000000000001</v>
      </c>
      <c r="AB14" s="26">
        <v>-0.82099999999999995</v>
      </c>
      <c r="AC14" s="26">
        <v>1.837</v>
      </c>
      <c r="AD14" s="26">
        <v>-5.1109999999999998</v>
      </c>
      <c r="AE14" s="26">
        <v>-4.5490000000000004</v>
      </c>
      <c r="AF14" s="33"/>
      <c r="AG14" s="26">
        <v>-31.88</v>
      </c>
      <c r="AH14" s="26">
        <v>-12.81</v>
      </c>
      <c r="AI14" s="26">
        <v>-12.105</v>
      </c>
      <c r="AJ14" s="26">
        <v>-3.17</v>
      </c>
      <c r="AK14" s="26">
        <v>-3.794</v>
      </c>
      <c r="AL14" s="33"/>
      <c r="AM14" s="26">
        <v>-15.972</v>
      </c>
      <c r="AN14" s="26">
        <v>-0.72699999999999998</v>
      </c>
      <c r="AO14" s="26">
        <v>-4.5140000000000002</v>
      </c>
      <c r="AP14" s="26">
        <v>-8.0980000000000008</v>
      </c>
      <c r="AQ14" s="26">
        <v>-2.633</v>
      </c>
      <c r="AR14" s="17"/>
      <c r="AS14" s="4"/>
    </row>
    <row r="15" spans="2:46" ht="18" customHeight="1">
      <c r="B15" s="21" t="s">
        <v>13</v>
      </c>
      <c r="C15" s="35">
        <v>1.5065617240672478E-3</v>
      </c>
      <c r="D15" s="36">
        <v>1.4802487528555689E-3</v>
      </c>
      <c r="E15" s="36">
        <v>3.0870601242681101E-3</v>
      </c>
      <c r="F15" s="36">
        <v>-1E-3</v>
      </c>
      <c r="G15" s="36">
        <v>2.571659447801015E-3</v>
      </c>
      <c r="H15" s="36"/>
      <c r="I15" s="35">
        <v>3.8837616344554182E-3</v>
      </c>
      <c r="J15" s="36">
        <v>7.4375154625132278E-3</v>
      </c>
      <c r="K15" s="36">
        <v>4.0377806409723136E-4</v>
      </c>
      <c r="L15" s="36">
        <v>3.8054785710308655E-3</v>
      </c>
      <c r="M15" s="36">
        <v>3.6068325387223423E-3</v>
      </c>
      <c r="N15" s="36"/>
      <c r="O15" s="35">
        <v>-1.3888861286559409E-3</v>
      </c>
      <c r="P15" s="36">
        <v>-3.0039079503111532E-3</v>
      </c>
      <c r="Q15" s="36">
        <v>-9.1732963598651508E-3</v>
      </c>
      <c r="R15" s="36">
        <v>1.7577184319621179E-3</v>
      </c>
      <c r="S15" s="36">
        <v>4.7197000000000003E-3</v>
      </c>
      <c r="T15" s="37"/>
      <c r="U15" s="35">
        <v>-1.4068740753541695E-3</v>
      </c>
      <c r="V15" s="36">
        <v>-3.4215785236435267E-3</v>
      </c>
      <c r="W15" s="36">
        <v>3.2847191916666576E-3</v>
      </c>
      <c r="X15" s="36">
        <v>-8.2839657738961892E-3</v>
      </c>
      <c r="Y15" s="36">
        <v>2.7781544530807545E-3</v>
      </c>
      <c r="Z15" s="37"/>
      <c r="AA15" s="35">
        <v>-2.6779352264348515E-3</v>
      </c>
      <c r="AB15" s="36">
        <v>-1.0006703638247303E-3</v>
      </c>
      <c r="AC15" s="36">
        <v>2.1042961089422847E-3</v>
      </c>
      <c r="AD15" s="36">
        <v>-6.5602345306306859E-3</v>
      </c>
      <c r="AE15" s="36">
        <v>-6.0224056260309846E-3</v>
      </c>
      <c r="AF15" s="37"/>
      <c r="AG15" s="35">
        <v>-1.0641067578122393E-2</v>
      </c>
      <c r="AH15" s="36">
        <v>-1.6002378495601533E-2</v>
      </c>
      <c r="AI15" s="36">
        <v>-1.5499339949628746E-2</v>
      </c>
      <c r="AJ15" s="36">
        <v>-4.4457533939189949E-3</v>
      </c>
      <c r="AK15" s="36">
        <v>-5.4092356211139832E-3</v>
      </c>
      <c r="AL15" s="37"/>
      <c r="AM15" s="35">
        <v>-5.4992387417444281E-3</v>
      </c>
      <c r="AN15" s="36">
        <v>-1.0240835719809607E-3</v>
      </c>
      <c r="AO15" s="36">
        <v>-6.2253053006116358E-3</v>
      </c>
      <c r="AP15" s="36">
        <v>-1.101525922177697E-2</v>
      </c>
      <c r="AQ15" s="36">
        <v>-3.5860599919371535E-3</v>
      </c>
      <c r="AR15" s="22"/>
    </row>
    <row r="16" spans="2:46" s="24" customFormat="1" ht="7.5" customHeight="1">
      <c r="C16" s="33"/>
      <c r="D16" s="33"/>
      <c r="E16" s="33"/>
      <c r="F16" s="33"/>
      <c r="G16" s="33"/>
      <c r="H16" s="32"/>
      <c r="I16" s="33"/>
      <c r="J16" s="33"/>
      <c r="K16" s="33"/>
      <c r="L16" s="33"/>
      <c r="M16" s="33"/>
      <c r="N16" s="32"/>
      <c r="O16" s="33"/>
      <c r="P16" s="33"/>
      <c r="Q16" s="33"/>
      <c r="R16" s="33"/>
      <c r="S16" s="33"/>
      <c r="T16" s="32"/>
      <c r="U16" s="33"/>
      <c r="V16" s="32"/>
      <c r="W16" s="32"/>
      <c r="X16" s="32"/>
      <c r="Y16" s="32"/>
      <c r="Z16" s="32"/>
      <c r="AA16" s="33"/>
      <c r="AB16" s="32"/>
      <c r="AC16" s="32"/>
      <c r="AD16" s="32"/>
      <c r="AE16" s="32"/>
      <c r="AF16" s="32"/>
      <c r="AG16" s="33"/>
      <c r="AH16" s="32"/>
      <c r="AI16" s="32"/>
      <c r="AJ16" s="32"/>
      <c r="AK16" s="32"/>
      <c r="AL16" s="32"/>
      <c r="AM16" s="33"/>
      <c r="AN16" s="32"/>
      <c r="AO16" s="32"/>
      <c r="AP16" s="32"/>
      <c r="AQ16" s="32"/>
      <c r="AR16" s="22"/>
      <c r="AS16" s="3"/>
    </row>
    <row r="17" spans="2:45" ht="18" customHeight="1">
      <c r="B17" s="16" t="s">
        <v>15</v>
      </c>
      <c r="C17" s="26">
        <v>87.682694489999008</v>
      </c>
      <c r="D17" s="26">
        <v>28.027302639999835</v>
      </c>
      <c r="E17" s="26">
        <v>25.08315218999876</v>
      </c>
      <c r="F17" s="26">
        <v>23.4</v>
      </c>
      <c r="G17" s="26">
        <v>11.137</v>
      </c>
      <c r="H17" s="33"/>
      <c r="I17" s="26">
        <v>69.232881419999998</v>
      </c>
      <c r="J17" s="26">
        <v>22.374881420000005</v>
      </c>
      <c r="K17" s="26">
        <v>17.698</v>
      </c>
      <c r="L17" s="26">
        <v>22.350999999999999</v>
      </c>
      <c r="M17" s="26">
        <v>6.8090000000000002</v>
      </c>
      <c r="N17" s="33"/>
      <c r="O17" s="26">
        <v>59.95589416</v>
      </c>
      <c r="P17" s="26">
        <v>5.4845414000000003</v>
      </c>
      <c r="Q17" s="26">
        <v>13.06520832</v>
      </c>
      <c r="R17" s="26">
        <v>22.60514444</v>
      </c>
      <c r="S17" s="26">
        <v>18.800999999999998</v>
      </c>
      <c r="T17" s="33"/>
      <c r="U17" s="26">
        <v>108.70925217</v>
      </c>
      <c r="V17" s="26">
        <v>15.652022279999999</v>
      </c>
      <c r="W17" s="26">
        <v>30.007999999999999</v>
      </c>
      <c r="X17" s="26">
        <v>45.148110529999997</v>
      </c>
      <c r="Y17" s="26">
        <v>17.901</v>
      </c>
      <c r="Z17" s="33"/>
      <c r="AA17" s="26">
        <v>84.394999999999996</v>
      </c>
      <c r="AB17" s="26">
        <v>19.406452809999998</v>
      </c>
      <c r="AC17" s="26">
        <v>21.221</v>
      </c>
      <c r="AD17" s="26">
        <v>28.396000000000001</v>
      </c>
      <c r="AE17" s="26">
        <v>15.372</v>
      </c>
      <c r="AF17" s="33"/>
      <c r="AG17" s="26">
        <v>63.406410739999998</v>
      </c>
      <c r="AH17" s="26">
        <v>12.727503290000001</v>
      </c>
      <c r="AI17" s="26">
        <v>17.278501219999999</v>
      </c>
      <c r="AJ17" s="26">
        <v>20.5</v>
      </c>
      <c r="AK17" s="26">
        <v>12.9</v>
      </c>
      <c r="AL17" s="33"/>
      <c r="AM17" s="26">
        <v>82.1</v>
      </c>
      <c r="AN17" s="26">
        <v>12.8</v>
      </c>
      <c r="AO17" s="26">
        <v>22.641789369999998</v>
      </c>
      <c r="AP17" s="26">
        <v>29.734388879999997</v>
      </c>
      <c r="AQ17" s="26">
        <v>17.262</v>
      </c>
      <c r="AR17" s="17"/>
      <c r="AS17" s="4"/>
    </row>
    <row r="18" spans="2:45">
      <c r="B18" s="21" t="s">
        <v>16</v>
      </c>
      <c r="C18" s="35">
        <v>1.968574878696289E-2</v>
      </c>
      <c r="D18" s="39">
        <v>2.2920906705777684E-2</v>
      </c>
      <c r="E18" s="39">
        <v>2.1477261667874854E-2</v>
      </c>
      <c r="F18" s="39">
        <v>2.1999999999999999E-2</v>
      </c>
      <c r="G18" s="39">
        <v>1.094823060785929E-2</v>
      </c>
      <c r="H18" s="40"/>
      <c r="I18" s="35">
        <v>1.8452250670442073E-2</v>
      </c>
      <c r="J18" s="39">
        <v>2.1313531492278989E-2</v>
      </c>
      <c r="K18" s="39">
        <v>1.7954935121589952E-2</v>
      </c>
      <c r="L18" s="39">
        <v>2.5397507178593869E-2</v>
      </c>
      <c r="M18" s="39">
        <v>8.1401798992908284E-3</v>
      </c>
      <c r="N18" s="40"/>
      <c r="O18" s="35">
        <v>1.7022058407601737E-2</v>
      </c>
      <c r="P18" s="39">
        <v>6.5585420044867292E-3</v>
      </c>
      <c r="Q18" s="39">
        <v>1.460885274533592E-2</v>
      </c>
      <c r="R18" s="39">
        <v>2.5437566606500633E-2</v>
      </c>
      <c r="S18" s="39">
        <v>2.0820000000000002E-2</v>
      </c>
      <c r="T18" s="40"/>
      <c r="U18" s="38">
        <v>3.0106344218329133E-2</v>
      </c>
      <c r="V18" s="39">
        <v>1.5991228212850993E-2</v>
      </c>
      <c r="W18" s="39">
        <v>3.3492304962124721E-2</v>
      </c>
      <c r="X18" s="39">
        <v>5.25879362185886E-2</v>
      </c>
      <c r="Y18" s="39">
        <v>2.0398581978916565E-2</v>
      </c>
      <c r="Z18" s="40"/>
      <c r="AA18" s="38">
        <v>2.6145805580167662E-2</v>
      </c>
      <c r="AB18" s="39">
        <v>2.3653425327564138E-2</v>
      </c>
      <c r="AC18" s="39">
        <v>2.430880115833654E-2</v>
      </c>
      <c r="AD18" s="39">
        <v>3.644774402891586E-2</v>
      </c>
      <c r="AE18" s="39">
        <v>2.0350938510298591E-2</v>
      </c>
      <c r="AF18" s="40"/>
      <c r="AG18" s="38">
        <v>2.1164112345374072E-2</v>
      </c>
      <c r="AH18" s="39">
        <v>1.5899322790834801E-2</v>
      </c>
      <c r="AI18" s="39">
        <v>2.2123532773965719E-2</v>
      </c>
      <c r="AJ18" s="39">
        <v>2.875014024458656E-2</v>
      </c>
      <c r="AK18" s="39">
        <v>1.8391971405474532E-2</v>
      </c>
      <c r="AL18" s="40"/>
      <c r="AM18" s="38">
        <v>2.8267436807990078E-2</v>
      </c>
      <c r="AN18" s="39">
        <v>1.8030632353997659E-2</v>
      </c>
      <c r="AO18" s="39">
        <v>3.1225531985022856E-2</v>
      </c>
      <c r="AP18" s="39">
        <v>4.0446036220588108E-2</v>
      </c>
      <c r="AQ18" s="39">
        <v>2.3510280129441376E-2</v>
      </c>
    </row>
    <row r="20" spans="2:45">
      <c r="B20" s="85" t="s">
        <v>56</v>
      </c>
    </row>
    <row r="21" spans="2:45">
      <c r="B21" s="27"/>
    </row>
    <row r="22" spans="2:45">
      <c r="B22" s="27"/>
    </row>
    <row r="23" spans="2:45">
      <c r="B23" s="27"/>
      <c r="C23" s="88"/>
      <c r="D23" s="88"/>
      <c r="E23" s="88"/>
      <c r="F23" s="88"/>
      <c r="G23" s="88"/>
      <c r="I23" s="88"/>
      <c r="J23" s="88"/>
      <c r="K23" s="88"/>
      <c r="L23" s="88"/>
      <c r="M23" s="88"/>
      <c r="O23" s="88"/>
      <c r="P23" s="88"/>
      <c r="Q23" s="88"/>
      <c r="R23" s="88"/>
      <c r="S23" s="88"/>
      <c r="U23" s="88"/>
      <c r="AA23" s="88"/>
      <c r="AG23" s="88"/>
      <c r="AM23" s="88"/>
    </row>
    <row r="24" spans="2:45">
      <c r="C24" s="92"/>
      <c r="D24" s="89"/>
      <c r="E24" s="89"/>
      <c r="F24" s="89"/>
      <c r="G24" s="89"/>
      <c r="I24" s="92"/>
      <c r="J24" s="89"/>
      <c r="K24" s="89"/>
      <c r="L24" s="89"/>
      <c r="M24" s="89"/>
      <c r="O24" s="92"/>
      <c r="P24" s="89"/>
      <c r="Q24" s="89"/>
      <c r="R24" s="89"/>
      <c r="S24" s="89"/>
      <c r="U24" s="89"/>
      <c r="AA24" s="89"/>
      <c r="AG24" s="89"/>
      <c r="AM24" s="89"/>
    </row>
    <row r="25" spans="2:45">
      <c r="C25" s="93"/>
      <c r="D25" s="90"/>
      <c r="E25" s="90"/>
      <c r="F25" s="90"/>
      <c r="G25" s="90"/>
      <c r="I25" s="93"/>
      <c r="J25" s="90"/>
      <c r="K25" s="90"/>
      <c r="L25" s="90"/>
      <c r="M25" s="90"/>
      <c r="O25" s="93"/>
      <c r="P25" s="90"/>
      <c r="Q25" s="90"/>
      <c r="R25" s="90"/>
      <c r="S25" s="90"/>
      <c r="U25" s="90"/>
      <c r="AA25" s="90"/>
      <c r="AG25" s="90"/>
      <c r="AM25" s="90"/>
    </row>
    <row r="28" spans="2:45">
      <c r="C28" s="88"/>
      <c r="I28" s="88"/>
      <c r="O28" s="88"/>
      <c r="U28" s="88"/>
      <c r="AA28" s="88"/>
      <c r="AG28" s="88"/>
      <c r="AM28" s="88"/>
    </row>
    <row r="30" spans="2:45">
      <c r="C30" s="88"/>
      <c r="I30" s="88"/>
      <c r="O30" s="88"/>
      <c r="U30" s="88"/>
      <c r="AA30" s="88"/>
      <c r="AG30" s="88"/>
      <c r="AM30" s="88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B1:AT43"/>
  <sheetViews>
    <sheetView showGridLines="0" tabSelected="1" zoomScale="85" zoomScaleNormal="85" workbookViewId="0">
      <pane xSplit="2" ySplit="2" topLeftCell="C27" activePane="bottomRight" state="frozen"/>
      <selection activeCell="D24" sqref="D24"/>
      <selection pane="topRight" activeCell="D24" sqref="D24"/>
      <selection pane="bottomLeft" activeCell="D24" sqref="D24"/>
      <selection pane="bottomRight" activeCell="C35" sqref="C35:D35"/>
    </sheetView>
  </sheetViews>
  <sheetFormatPr defaultRowHeight="15"/>
  <cols>
    <col min="1" max="1" width="2.28515625" customWidth="1"/>
    <col min="2" max="2" width="43.140625" customWidth="1"/>
    <col min="3" max="3" width="13.42578125" style="23" customWidth="1"/>
    <col min="4" max="7" width="13.42578125" style="2" customWidth="1"/>
    <col min="8" max="8" width="2" style="3" customWidth="1"/>
    <col min="9" max="9" width="13.42578125" style="23" customWidth="1"/>
    <col min="10" max="13" width="13.42578125" style="2" customWidth="1"/>
    <col min="14" max="14" width="2" style="3" customWidth="1"/>
    <col min="15" max="15" width="13.42578125" style="23" customWidth="1"/>
    <col min="16" max="19" width="13.42578125" style="2" customWidth="1"/>
    <col min="20" max="20" width="2" style="3" customWidth="1"/>
    <col min="21" max="21" width="13.42578125" style="23" customWidth="1"/>
    <col min="22" max="25" width="13.42578125" style="2" customWidth="1"/>
    <col min="26" max="26" width="2" style="3" customWidth="1"/>
    <col min="27" max="27" width="13.42578125" style="23" customWidth="1"/>
    <col min="28" max="31" width="13.42578125" style="2" customWidth="1"/>
    <col min="32" max="32" width="2" style="3" customWidth="1"/>
    <col min="33" max="33" width="13.42578125" style="23" customWidth="1"/>
    <col min="34" max="34" width="13.42578125" customWidth="1"/>
    <col min="35" max="37" width="13.42578125" style="2" customWidth="1"/>
    <col min="38" max="38" width="2" style="3" customWidth="1"/>
    <col min="39" max="39" width="13.42578125" style="4" customWidth="1"/>
    <col min="40" max="43" width="13.42578125" style="2" customWidth="1"/>
    <col min="44" max="44" width="2" style="3" customWidth="1"/>
    <col min="45" max="45" width="9.140625" style="2"/>
  </cols>
  <sheetData>
    <row r="1" spans="2:46" ht="69.75" customHeight="1">
      <c r="B1" s="53" t="s">
        <v>36</v>
      </c>
      <c r="C1" s="1"/>
      <c r="I1" s="1"/>
      <c r="O1" s="1"/>
      <c r="U1" s="1"/>
      <c r="AA1" s="1"/>
      <c r="AG1" s="1"/>
      <c r="AH1" s="1"/>
    </row>
    <row r="2" spans="2:46" s="10" customFormat="1" ht="15.75" thickBot="1">
      <c r="B2" s="5" t="s">
        <v>0</v>
      </c>
      <c r="C2" s="43">
        <v>2019</v>
      </c>
      <c r="D2" s="44" t="s">
        <v>68</v>
      </c>
      <c r="E2" s="44" t="s">
        <v>66</v>
      </c>
      <c r="F2" s="44" t="s">
        <v>50</v>
      </c>
      <c r="G2" s="44" t="s">
        <v>51</v>
      </c>
      <c r="H2" s="8"/>
      <c r="I2" s="43">
        <v>2018</v>
      </c>
      <c r="J2" s="44" t="s">
        <v>46</v>
      </c>
      <c r="K2" s="44" t="s">
        <v>47</v>
      </c>
      <c r="L2" s="44" t="s">
        <v>48</v>
      </c>
      <c r="M2" s="44" t="s">
        <v>49</v>
      </c>
      <c r="N2" s="8"/>
      <c r="O2" s="43">
        <v>2017</v>
      </c>
      <c r="P2" s="44" t="s">
        <v>40</v>
      </c>
      <c r="Q2" s="44" t="s">
        <v>41</v>
      </c>
      <c r="R2" s="44" t="s">
        <v>42</v>
      </c>
      <c r="S2" s="44" t="s">
        <v>43</v>
      </c>
      <c r="T2" s="8"/>
      <c r="U2" s="43">
        <v>2016</v>
      </c>
      <c r="V2" s="44" t="s">
        <v>44</v>
      </c>
      <c r="W2" s="44" t="s">
        <v>38</v>
      </c>
      <c r="X2" s="44" t="s">
        <v>37</v>
      </c>
      <c r="Y2" s="44" t="s">
        <v>34</v>
      </c>
      <c r="Z2" s="8"/>
      <c r="AA2" s="43">
        <v>2015</v>
      </c>
      <c r="AB2" s="44" t="s">
        <v>33</v>
      </c>
      <c r="AC2" s="44" t="s">
        <v>30</v>
      </c>
      <c r="AD2" s="44" t="s">
        <v>29</v>
      </c>
      <c r="AE2" s="44" t="s">
        <v>28</v>
      </c>
      <c r="AF2" s="8"/>
      <c r="AG2" s="43">
        <v>2014</v>
      </c>
      <c r="AH2" s="44" t="s">
        <v>1</v>
      </c>
      <c r="AI2" s="44" t="s">
        <v>2</v>
      </c>
      <c r="AJ2" s="44" t="s">
        <v>3</v>
      </c>
      <c r="AK2" s="44" t="s">
        <v>4</v>
      </c>
      <c r="AL2" s="8"/>
      <c r="AM2" s="43">
        <v>2013</v>
      </c>
      <c r="AN2" s="44" t="s">
        <v>5</v>
      </c>
      <c r="AO2" s="44" t="s">
        <v>6</v>
      </c>
      <c r="AP2" s="44" t="s">
        <v>7</v>
      </c>
      <c r="AQ2" s="44" t="s">
        <v>8</v>
      </c>
      <c r="AR2" s="8"/>
      <c r="AS2" s="9"/>
    </row>
    <row r="3" spans="2:46" s="15" customFormat="1" ht="9.75" customHeight="1" thickTop="1">
      <c r="B3" s="11"/>
      <c r="C3" s="12"/>
      <c r="D3" s="12"/>
      <c r="E3" s="12"/>
      <c r="F3" s="12"/>
      <c r="G3" s="12"/>
      <c r="H3" s="13"/>
      <c r="I3" s="12"/>
      <c r="J3" s="12"/>
      <c r="K3" s="12"/>
      <c r="L3" s="12"/>
      <c r="M3" s="12"/>
      <c r="N3" s="13"/>
      <c r="O3" s="12"/>
      <c r="P3" s="12"/>
      <c r="Q3" s="12"/>
      <c r="R3" s="12"/>
      <c r="S3" s="12"/>
      <c r="T3" s="13"/>
      <c r="U3" s="12"/>
      <c r="V3" s="12"/>
      <c r="W3" s="12"/>
      <c r="X3" s="12"/>
      <c r="Y3" s="12"/>
      <c r="Z3" s="13"/>
      <c r="AA3" s="12"/>
      <c r="AB3" s="12"/>
      <c r="AC3" s="12"/>
      <c r="AD3" s="12"/>
      <c r="AE3" s="12"/>
      <c r="AF3" s="13"/>
      <c r="AG3" s="12"/>
      <c r="AH3" s="12"/>
      <c r="AI3" s="12"/>
      <c r="AJ3" s="12"/>
      <c r="AK3" s="12"/>
      <c r="AL3" s="13"/>
      <c r="AM3" s="12"/>
      <c r="AN3" s="12"/>
      <c r="AO3" s="12"/>
      <c r="AP3" s="12"/>
      <c r="AQ3" s="12"/>
      <c r="AR3" s="13"/>
      <c r="AS3" s="14"/>
    </row>
    <row r="4" spans="2:46" s="19" customFormat="1" ht="18" customHeight="1">
      <c r="B4" s="16" t="s">
        <v>18</v>
      </c>
      <c r="C4" s="26">
        <v>1201.576634</v>
      </c>
      <c r="D4" s="26">
        <v>301.75099999999998</v>
      </c>
      <c r="E4" s="26">
        <v>304.34363400000001</v>
      </c>
      <c r="F4" s="26">
        <v>303.60000000000002</v>
      </c>
      <c r="G4" s="26">
        <v>291.88200000000001</v>
      </c>
      <c r="H4" s="33"/>
      <c r="I4" s="26">
        <v>1227.4545428199999</v>
      </c>
      <c r="J4" s="26">
        <v>307.92911722000002</v>
      </c>
      <c r="K4" s="26">
        <v>313.75720719999993</v>
      </c>
      <c r="L4" s="26">
        <v>306.91702619999995</v>
      </c>
      <c r="M4" s="26">
        <v>298.85119220000001</v>
      </c>
      <c r="N4" s="33"/>
      <c r="O4" s="26">
        <v>1238.0193674899999</v>
      </c>
      <c r="P4" s="26">
        <v>298.41621232000017</v>
      </c>
      <c r="Q4" s="26">
        <v>314.38815653999984</v>
      </c>
      <c r="R4" s="26">
        <v>318.15399478</v>
      </c>
      <c r="S4" s="26">
        <v>307.06100384999996</v>
      </c>
      <c r="T4" s="33"/>
      <c r="U4" s="26">
        <v>839.42001948000006</v>
      </c>
      <c r="V4" s="26">
        <v>240.61392331000002</v>
      </c>
      <c r="W4" s="26">
        <v>198.10768722000003</v>
      </c>
      <c r="X4" s="26">
        <v>204.75767385999995</v>
      </c>
      <c r="Y4" s="26">
        <v>195.94073508999998</v>
      </c>
      <c r="Z4" s="33"/>
      <c r="AA4" s="26">
        <v>748.74986149999995</v>
      </c>
      <c r="AB4" s="26">
        <v>198.08387336000004</v>
      </c>
      <c r="AC4" s="26">
        <v>190.98308195999996</v>
      </c>
      <c r="AD4" s="26">
        <v>185.31759223000003</v>
      </c>
      <c r="AE4" s="26">
        <v>174.36531395</v>
      </c>
      <c r="AF4" s="33"/>
      <c r="AG4" s="26">
        <v>667.48438925999994</v>
      </c>
      <c r="AH4" s="26">
        <v>177.90352900000002</v>
      </c>
      <c r="AI4" s="26">
        <v>172.80139552000003</v>
      </c>
      <c r="AJ4" s="26">
        <v>161.00441065000001</v>
      </c>
      <c r="AK4" s="26">
        <v>155.77505409</v>
      </c>
      <c r="AL4" s="33"/>
      <c r="AM4" s="26">
        <v>586.8673805614992</v>
      </c>
      <c r="AN4" s="26">
        <v>161.30119803000002</v>
      </c>
      <c r="AO4" s="26">
        <v>156.05837935</v>
      </c>
      <c r="AP4" s="26">
        <v>145.10153002149917</v>
      </c>
      <c r="AQ4" s="26">
        <v>124.40627316000001</v>
      </c>
      <c r="AR4" s="17"/>
      <c r="AS4" s="18"/>
    </row>
    <row r="5" spans="2:46" s="2" customFormat="1" ht="7.5" customHeight="1">
      <c r="B5" s="28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29"/>
      <c r="AS5"/>
      <c r="AT5"/>
    </row>
    <row r="6" spans="2:46" s="2" customFormat="1">
      <c r="B6" s="28" t="s">
        <v>58</v>
      </c>
      <c r="C6" s="34">
        <v>459.75999797766366</v>
      </c>
      <c r="D6" s="34">
        <v>118.53907976333981</v>
      </c>
      <c r="E6" s="34">
        <v>127.08997624300235</v>
      </c>
      <c r="F6" s="34">
        <v>110.992263749999</v>
      </c>
      <c r="G6" s="34">
        <v>97.527974089877091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9"/>
      <c r="AS6"/>
      <c r="AT6"/>
    </row>
    <row r="7" spans="2:46" s="2" customFormat="1">
      <c r="B7" s="28" t="s">
        <v>59</v>
      </c>
      <c r="C7" s="34">
        <v>456.68294664905949</v>
      </c>
      <c r="D7" s="34">
        <v>117.63905875310364</v>
      </c>
      <c r="E7" s="34">
        <v>77.025322066351322</v>
      </c>
      <c r="F7" s="34">
        <v>116.16755911</v>
      </c>
      <c r="G7" s="34">
        <v>106.99455702234791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29"/>
      <c r="AS7"/>
      <c r="AT7"/>
    </row>
    <row r="8" spans="2:46" s="2" customFormat="1">
      <c r="B8" s="28" t="s">
        <v>60</v>
      </c>
      <c r="C8" s="34">
        <v>150.43211848064348</v>
      </c>
      <c r="D8" s="34">
        <v>30.223681052819789</v>
      </c>
      <c r="E8" s="34">
        <v>30.043246396374464</v>
      </c>
      <c r="F8" s="34">
        <v>38.797621540000002</v>
      </c>
      <c r="G8" s="34">
        <v>31.373890594721601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29"/>
      <c r="AS8"/>
      <c r="AT8"/>
    </row>
    <row r="9" spans="2:46" s="2" customFormat="1">
      <c r="B9" s="28" t="s">
        <v>61</v>
      </c>
      <c r="C9" s="34">
        <v>134.70157089263336</v>
      </c>
      <c r="D9" s="34">
        <v>35.34918043073678</v>
      </c>
      <c r="E9" s="34">
        <v>70.185089294271876</v>
      </c>
      <c r="F9" s="34">
        <v>35.444848100000002</v>
      </c>
      <c r="G9" s="34">
        <v>47.504921539410546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29"/>
      <c r="AS9"/>
      <c r="AT9"/>
    </row>
    <row r="10" spans="2:46" s="2" customFormat="1" ht="7.5" customHeight="1">
      <c r="B10" s="2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29"/>
      <c r="AS10"/>
      <c r="AT10"/>
    </row>
    <row r="11" spans="2:46" s="23" customFormat="1" ht="18" customHeight="1" thickBot="1">
      <c r="B11" s="16" t="s">
        <v>10</v>
      </c>
      <c r="C11" s="26">
        <v>1132.21869264</v>
      </c>
      <c r="D11" s="26">
        <v>283.84199999999998</v>
      </c>
      <c r="E11" s="26">
        <v>287.20569264</v>
      </c>
      <c r="F11" s="26">
        <v>286.60000000000002</v>
      </c>
      <c r="G11" s="26">
        <v>274.57100000000003</v>
      </c>
      <c r="H11" s="33"/>
      <c r="I11" s="26">
        <v>1161.0665037799999</v>
      </c>
      <c r="J11" s="26">
        <v>299.41906374000001</v>
      </c>
      <c r="K11" s="26">
        <v>290.60297588999993</v>
      </c>
      <c r="L11" s="26">
        <v>288.17378666999997</v>
      </c>
      <c r="M11" s="26">
        <v>282.87067748000004</v>
      </c>
      <c r="N11" s="33"/>
      <c r="O11" s="26">
        <v>1132.8828546002128</v>
      </c>
      <c r="P11" s="26">
        <v>278.16367066000015</v>
      </c>
      <c r="Q11" s="26">
        <v>284.77493876999984</v>
      </c>
      <c r="R11" s="26">
        <v>289.55100850683812</v>
      </c>
      <c r="S11" s="26">
        <v>280.39323666337469</v>
      </c>
      <c r="T11" s="33"/>
      <c r="U11" s="26">
        <v>806.23948592546697</v>
      </c>
      <c r="V11" s="26">
        <v>226.724345755467</v>
      </c>
      <c r="W11" s="26">
        <v>191.04346125000001</v>
      </c>
      <c r="X11" s="26">
        <v>198.44810235</v>
      </c>
      <c r="Y11" s="26">
        <v>190.02347996999998</v>
      </c>
      <c r="Z11" s="33"/>
      <c r="AA11" s="26">
        <v>724.50817301999996</v>
      </c>
      <c r="AB11" s="26">
        <v>191.64586816000002</v>
      </c>
      <c r="AC11" s="26">
        <v>184.65766736999996</v>
      </c>
      <c r="AD11" s="26">
        <v>179.47288907000001</v>
      </c>
      <c r="AE11" s="26">
        <v>168.73174842000003</v>
      </c>
      <c r="AF11" s="33"/>
      <c r="AG11" s="77">
        <v>648</v>
      </c>
      <c r="AH11" s="77">
        <v>168.8</v>
      </c>
      <c r="AI11" s="77">
        <v>169.9</v>
      </c>
      <c r="AJ11" s="77">
        <v>156.9</v>
      </c>
      <c r="AK11" s="77">
        <v>152.5</v>
      </c>
      <c r="AL11" s="78"/>
      <c r="AM11" s="77">
        <v>577.79999999999995</v>
      </c>
      <c r="AN11" s="77">
        <v>158.30000000000001</v>
      </c>
      <c r="AO11" s="77">
        <v>152.1</v>
      </c>
      <c r="AP11" s="77">
        <v>144.69999999999999</v>
      </c>
      <c r="AQ11" s="77">
        <v>122.7</v>
      </c>
      <c r="AR11" s="17"/>
      <c r="AS11" s="4"/>
    </row>
    <row r="12" spans="2:46" s="2" customFormat="1" ht="7.5" customHeight="1">
      <c r="B12" s="2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29"/>
      <c r="AS12"/>
      <c r="AT12"/>
    </row>
    <row r="13" spans="2:46" s="23" customFormat="1" ht="18" customHeight="1">
      <c r="B13" s="16" t="s">
        <v>12</v>
      </c>
      <c r="C13" s="26">
        <v>345.40319630999994</v>
      </c>
      <c r="D13" s="26">
        <v>89.421000000000006</v>
      </c>
      <c r="E13" s="26">
        <v>86.492196309999912</v>
      </c>
      <c r="F13" s="26">
        <v>88</v>
      </c>
      <c r="G13" s="26">
        <v>81.489999999999995</v>
      </c>
      <c r="H13" s="33"/>
      <c r="I13" s="26">
        <v>350.51122149999986</v>
      </c>
      <c r="J13" s="26">
        <v>89.28816522999999</v>
      </c>
      <c r="K13" s="26">
        <v>84.884823419999918</v>
      </c>
      <c r="L13" s="26">
        <v>89.293765279999931</v>
      </c>
      <c r="M13" s="26">
        <v>87.044467570000009</v>
      </c>
      <c r="N13" s="33"/>
      <c r="O13" s="26">
        <v>369.16736866165456</v>
      </c>
      <c r="P13" s="26">
        <v>88.149555890000158</v>
      </c>
      <c r="Q13" s="26">
        <v>92.760481787899892</v>
      </c>
      <c r="R13" s="26">
        <v>92.678354038703958</v>
      </c>
      <c r="S13" s="26">
        <v>95.578976945050528</v>
      </c>
      <c r="T13" s="33"/>
      <c r="U13" s="26">
        <v>253.87983560565399</v>
      </c>
      <c r="V13" s="26">
        <v>72.141158445653701</v>
      </c>
      <c r="W13" s="26">
        <v>59.984403730000068</v>
      </c>
      <c r="X13" s="26">
        <v>63.43849195</v>
      </c>
      <c r="Y13" s="26">
        <v>58.030771529999996</v>
      </c>
      <c r="Z13" s="33"/>
      <c r="AA13" s="26">
        <v>222.26274761000002</v>
      </c>
      <c r="AB13" s="26">
        <v>56.454717640000034</v>
      </c>
      <c r="AC13" s="26">
        <v>55.792094919999968</v>
      </c>
      <c r="AD13" s="26">
        <v>58.497897100000031</v>
      </c>
      <c r="AE13" s="26">
        <v>51.518037950000014</v>
      </c>
      <c r="AF13" s="33"/>
      <c r="AG13" s="26">
        <v>206.72672598999998</v>
      </c>
      <c r="AH13" s="26">
        <v>54.797019409999983</v>
      </c>
      <c r="AI13" s="26">
        <v>54.499134810000044</v>
      </c>
      <c r="AJ13" s="26">
        <v>50.091742050000001</v>
      </c>
      <c r="AK13" s="26">
        <v>47.338829719999985</v>
      </c>
      <c r="AL13" s="33"/>
      <c r="AM13" s="26">
        <v>168.23130448000001</v>
      </c>
      <c r="AN13" s="26">
        <v>51.023716860000008</v>
      </c>
      <c r="AO13" s="26">
        <v>49.128594590000006</v>
      </c>
      <c r="AP13" s="26">
        <v>34.939217210000002</v>
      </c>
      <c r="AQ13" s="26">
        <v>33.139775820000004</v>
      </c>
      <c r="AR13" s="17"/>
      <c r="AS13" s="4"/>
    </row>
    <row r="14" spans="2:46" ht="18" customHeight="1">
      <c r="B14" s="21" t="s">
        <v>19</v>
      </c>
      <c r="C14" s="36">
        <v>0.28745831646223569</v>
      </c>
      <c r="D14" s="36">
        <v>0.29634036009822673</v>
      </c>
      <c r="E14" s="36">
        <v>0.28419255948688549</v>
      </c>
      <c r="F14" s="36">
        <v>0.28999999999999998</v>
      </c>
      <c r="G14" s="36">
        <v>0.27918816508040917</v>
      </c>
      <c r="H14" s="37"/>
      <c r="I14" s="38">
        <v>0.2855594315490676</v>
      </c>
      <c r="J14" s="36">
        <v>0.28996337220753321</v>
      </c>
      <c r="K14" s="36">
        <v>0.27054302330620672</v>
      </c>
      <c r="L14" s="36">
        <v>0.29093780291554233</v>
      </c>
      <c r="M14" s="36">
        <v>0.29126357813472359</v>
      </c>
      <c r="N14" s="37"/>
      <c r="O14" s="38">
        <v>0.29819191715079246</v>
      </c>
      <c r="P14" s="36">
        <v>0.29539131002532426</v>
      </c>
      <c r="Q14" s="36">
        <v>0.29505081491865265</v>
      </c>
      <c r="R14" s="36">
        <v>0.29130029972683519</v>
      </c>
      <c r="S14" s="36">
        <v>0.31127032005581889</v>
      </c>
      <c r="T14" s="37"/>
      <c r="U14" s="35">
        <v>0.30244672477900431</v>
      </c>
      <c r="V14" s="36">
        <v>0.29982121339133444</v>
      </c>
      <c r="W14" s="36">
        <v>0.30278685583455905</v>
      </c>
      <c r="X14" s="36">
        <v>0.30982229263541611</v>
      </c>
      <c r="Y14" s="36">
        <v>0.2961649169242177</v>
      </c>
      <c r="Z14" s="37"/>
      <c r="AA14" s="35">
        <v>0.29684512684213704</v>
      </c>
      <c r="AB14" s="36">
        <v>0.28500410801942744</v>
      </c>
      <c r="AC14" s="36">
        <v>0.29213108484491429</v>
      </c>
      <c r="AD14" s="36">
        <v>0.31566294595171268</v>
      </c>
      <c r="AE14" s="36">
        <v>0.29546035724039149</v>
      </c>
      <c r="AF14" s="37"/>
      <c r="AG14" s="35">
        <v>0.30971020343889322</v>
      </c>
      <c r="AH14" s="36">
        <v>0.30801535932432222</v>
      </c>
      <c r="AI14" s="36">
        <v>0.31538596459825646</v>
      </c>
      <c r="AJ14" s="36">
        <v>0.31112030936153734</v>
      </c>
      <c r="AK14" s="36">
        <v>0.3038922374095257</v>
      </c>
      <c r="AL14" s="37"/>
      <c r="AM14" s="35">
        <v>0.28665983159438974</v>
      </c>
      <c r="AN14" s="36">
        <v>0.31632571538935644</v>
      </c>
      <c r="AO14" s="36">
        <v>0.31480907846554546</v>
      </c>
      <c r="AP14" s="36">
        <v>0.24079151477467664</v>
      </c>
      <c r="AQ14" s="36">
        <v>0.2663834787284291</v>
      </c>
      <c r="AR14" s="22"/>
    </row>
    <row r="15" spans="2:46" s="24" customFormat="1" ht="7.5" customHeight="1">
      <c r="C15" s="32"/>
      <c r="D15" s="32"/>
      <c r="E15" s="32"/>
      <c r="F15" s="32"/>
      <c r="G15" s="32"/>
      <c r="H15" s="32"/>
      <c r="I15" s="33"/>
      <c r="J15" s="32"/>
      <c r="K15" s="32"/>
      <c r="L15" s="32"/>
      <c r="M15" s="32"/>
      <c r="N15" s="32"/>
      <c r="O15" s="33"/>
      <c r="P15" s="32"/>
      <c r="Q15" s="32"/>
      <c r="R15" s="32"/>
      <c r="S15" s="32"/>
      <c r="T15" s="32"/>
      <c r="U15" s="33"/>
      <c r="V15" s="32"/>
      <c r="W15" s="32"/>
      <c r="X15" s="32"/>
      <c r="Y15" s="32"/>
      <c r="Z15" s="32"/>
      <c r="AA15" s="33"/>
      <c r="AB15" s="32"/>
      <c r="AC15" s="32"/>
      <c r="AD15" s="32"/>
      <c r="AE15" s="32"/>
      <c r="AF15" s="32"/>
      <c r="AG15" s="33"/>
      <c r="AH15" s="32"/>
      <c r="AI15" s="32"/>
      <c r="AJ15" s="32"/>
      <c r="AK15" s="32"/>
      <c r="AL15" s="32"/>
      <c r="AM15" s="33"/>
      <c r="AN15" s="32"/>
      <c r="AO15" s="32"/>
      <c r="AP15" s="32"/>
      <c r="AQ15" s="32"/>
      <c r="AR15" s="22"/>
      <c r="AS15" s="3"/>
    </row>
    <row r="16" spans="2:46" ht="18" customHeight="1">
      <c r="B16" s="16" t="s">
        <v>11</v>
      </c>
      <c r="C16" s="26">
        <v>-319.34566221</v>
      </c>
      <c r="D16" s="26">
        <v>-80.548756929999996</v>
      </c>
      <c r="E16" s="26">
        <v>-79.408905280000027</v>
      </c>
      <c r="F16" s="26">
        <v>-80.400000000000006</v>
      </c>
      <c r="G16" s="26">
        <v>-78.988</v>
      </c>
      <c r="H16" s="33"/>
      <c r="I16" s="26">
        <v>-325.06469975496145</v>
      </c>
      <c r="J16" s="26">
        <v>-81.905097150000003</v>
      </c>
      <c r="K16" s="26">
        <v>-79.086609669999973</v>
      </c>
      <c r="L16" s="26">
        <v>-82.019617789305897</v>
      </c>
      <c r="M16" s="26">
        <v>-82.053375145655565</v>
      </c>
      <c r="N16" s="33"/>
      <c r="O16" s="26">
        <v>-365.57909143238498</v>
      </c>
      <c r="P16" s="26">
        <v>-83.519781388254003</v>
      </c>
      <c r="Q16" s="26">
        <v>-85.47493101933749</v>
      </c>
      <c r="R16" s="26">
        <v>-97.89044785320381</v>
      </c>
      <c r="S16" s="26">
        <v>-98.693931171589639</v>
      </c>
      <c r="T16" s="33"/>
      <c r="U16" s="26">
        <v>-230.22271249531599</v>
      </c>
      <c r="V16" s="26">
        <v>-73.663109739999996</v>
      </c>
      <c r="W16" s="26">
        <v>-51.209978960000029</v>
      </c>
      <c r="X16" s="26">
        <v>-53.163653605315986</v>
      </c>
      <c r="Y16" s="26">
        <v>-52.081727819999998</v>
      </c>
      <c r="Z16" s="33"/>
      <c r="AA16" s="26">
        <v>-200.57734743522201</v>
      </c>
      <c r="AB16" s="26">
        <v>-52.289921590000006</v>
      </c>
      <c r="AC16" s="26">
        <v>-51.453424449999986</v>
      </c>
      <c r="AD16" s="26">
        <v>-49.170963015222</v>
      </c>
      <c r="AE16" s="26">
        <v>-47.361976600000006</v>
      </c>
      <c r="AF16" s="33"/>
      <c r="AG16" s="26">
        <v>-188.16456409000003</v>
      </c>
      <c r="AH16" s="26">
        <v>-47.637263050000023</v>
      </c>
      <c r="AI16" s="26">
        <v>-45.527562819999986</v>
      </c>
      <c r="AJ16" s="26">
        <v>-47.201078910000007</v>
      </c>
      <c r="AK16" s="26">
        <v>-47.798659310000005</v>
      </c>
      <c r="AL16" s="33"/>
      <c r="AM16" s="26">
        <v>-185.54135983999998</v>
      </c>
      <c r="AN16" s="26">
        <v>-51.931276359999998</v>
      </c>
      <c r="AO16" s="26">
        <v>-48.223644029999996</v>
      </c>
      <c r="AP16" s="26">
        <v>-43.441437010000001</v>
      </c>
      <c r="AQ16" s="26">
        <v>-41.945002439999996</v>
      </c>
      <c r="AR16" s="17"/>
      <c r="AS16" s="4"/>
    </row>
    <row r="17" spans="2:46" ht="18" customHeight="1">
      <c r="B17" s="21" t="s">
        <v>19</v>
      </c>
      <c r="C17" s="36">
        <v>-0.26577219727293733</v>
      </c>
      <c r="D17" s="36">
        <v>-0.26693782930296833</v>
      </c>
      <c r="E17" s="36">
        <v>-0.26091856838378957</v>
      </c>
      <c r="F17" s="36">
        <v>-0.26500000000000001</v>
      </c>
      <c r="G17" s="36">
        <v>-0.27061620791963875</v>
      </c>
      <c r="H17" s="37"/>
      <c r="I17" s="38">
        <v>-0.26482829987996598</v>
      </c>
      <c r="J17" s="36">
        <v>-0.26598685401836453</v>
      </c>
      <c r="K17" s="36">
        <v>-0.25206308526193433</v>
      </c>
      <c r="L17" s="36">
        <v>-0.26723710575723647</v>
      </c>
      <c r="M17" s="36">
        <v>-0.2745626495300813</v>
      </c>
      <c r="N17" s="37"/>
      <c r="O17" s="38">
        <v>-0.29529351562049611</v>
      </c>
      <c r="P17" s="36">
        <v>-0.2798768228406216</v>
      </c>
      <c r="Q17" s="36">
        <v>-0.27187707056153831</v>
      </c>
      <c r="R17" s="36">
        <v>-0.30768259855072377</v>
      </c>
      <c r="S17" s="36">
        <v>-0.32141473496843598</v>
      </c>
      <c r="T17" s="37"/>
      <c r="U17" s="35">
        <v>-0.27426402415078599</v>
      </c>
      <c r="V17" s="36">
        <v>-0.30614649695518481</v>
      </c>
      <c r="W17" s="36">
        <v>-0.25849566808142571</v>
      </c>
      <c r="X17" s="36">
        <v>-0.25964181270034281</v>
      </c>
      <c r="Y17" s="36">
        <v>-0.26580347264736803</v>
      </c>
      <c r="Z17" s="37"/>
      <c r="AA17" s="35">
        <v>-0.26788298435661484</v>
      </c>
      <c r="AB17" s="36">
        <v>-0.26397869096071069</v>
      </c>
      <c r="AC17" s="36">
        <v>-0.26941352041211974</v>
      </c>
      <c r="AD17" s="36">
        <v>-0.26533348735826057</v>
      </c>
      <c r="AE17" s="36">
        <v>-0.27162498966727555</v>
      </c>
      <c r="AF17" s="37"/>
      <c r="AG17" s="35">
        <v>-0.2819010708229549</v>
      </c>
      <c r="AH17" s="36">
        <v>-0.26777019723987611</v>
      </c>
      <c r="AI17" s="36">
        <v>-0.26346756450083547</v>
      </c>
      <c r="AJ17" s="36">
        <v>-0.2931663717747971</v>
      </c>
      <c r="AK17" s="36">
        <v>-0.30684411948516505</v>
      </c>
      <c r="AL17" s="37"/>
      <c r="AM17" s="35">
        <v>-0.31615551653676666</v>
      </c>
      <c r="AN17" s="36">
        <v>-0.32195220490762522</v>
      </c>
      <c r="AO17" s="36">
        <v>-0.30901028340071635</v>
      </c>
      <c r="AP17" s="36">
        <v>-0.29938648478457425</v>
      </c>
      <c r="AQ17" s="36">
        <v>-0.33716147405247127</v>
      </c>
      <c r="AR17" s="25"/>
    </row>
    <row r="18" spans="2:46" s="24" customFormat="1" ht="7.5" customHeight="1">
      <c r="C18" s="32"/>
      <c r="D18" s="32"/>
      <c r="E18" s="32"/>
      <c r="F18" s="32"/>
      <c r="G18" s="32"/>
      <c r="H18" s="32"/>
      <c r="I18" s="33"/>
      <c r="J18" s="32"/>
      <c r="K18" s="32"/>
      <c r="L18" s="32"/>
      <c r="M18" s="32"/>
      <c r="N18" s="32"/>
      <c r="O18" s="33"/>
      <c r="P18" s="32"/>
      <c r="Q18" s="32"/>
      <c r="R18" s="32"/>
      <c r="S18" s="32"/>
      <c r="T18" s="32"/>
      <c r="U18" s="33"/>
      <c r="V18" s="32"/>
      <c r="W18" s="32"/>
      <c r="X18" s="32"/>
      <c r="Y18" s="32"/>
      <c r="Z18" s="32"/>
      <c r="AA18" s="33"/>
      <c r="AB18" s="32"/>
      <c r="AC18" s="32"/>
      <c r="AD18" s="32"/>
      <c r="AE18" s="32"/>
      <c r="AF18" s="32"/>
      <c r="AG18" s="33"/>
      <c r="AH18" s="32"/>
      <c r="AI18" s="32"/>
      <c r="AJ18" s="32"/>
      <c r="AK18" s="32"/>
      <c r="AL18" s="32"/>
      <c r="AM18" s="33"/>
      <c r="AN18" s="32"/>
      <c r="AO18" s="32"/>
      <c r="AP18" s="32"/>
      <c r="AQ18" s="32"/>
      <c r="AR18" s="22"/>
      <c r="AS18" s="3"/>
    </row>
    <row r="19" spans="2:46" ht="18" customHeight="1" thickBot="1">
      <c r="B19" s="16" t="s">
        <v>14</v>
      </c>
      <c r="C19" s="26">
        <v>-0.89118206999999805</v>
      </c>
      <c r="D19" s="26">
        <v>-0.35199999999999998</v>
      </c>
      <c r="E19" s="26">
        <v>-1.1981820699999981</v>
      </c>
      <c r="F19" s="26">
        <v>0</v>
      </c>
      <c r="G19" s="26">
        <v>0.65900000000000003</v>
      </c>
      <c r="H19" s="33"/>
      <c r="I19" s="26">
        <v>-5.1448421499999935</v>
      </c>
      <c r="J19" s="26">
        <v>1.595224619999998</v>
      </c>
      <c r="K19" s="26">
        <v>-2.6902158300000001</v>
      </c>
      <c r="L19" s="26">
        <v>-1.4008028299999913</v>
      </c>
      <c r="M19" s="26">
        <v>-2.6490481100000003</v>
      </c>
      <c r="N19" s="33"/>
      <c r="O19" s="26">
        <v>-19.883430759999971</v>
      </c>
      <c r="P19" s="26">
        <v>2.4094975199999982</v>
      </c>
      <c r="Q19" s="26">
        <v>-14.898425040000008</v>
      </c>
      <c r="R19" s="26">
        <v>-4.3781569099999995</v>
      </c>
      <c r="S19" s="26">
        <v>-3.0163463299999616</v>
      </c>
      <c r="T19" s="33"/>
      <c r="U19" s="26">
        <v>-21.419944524684002</v>
      </c>
      <c r="V19" s="26">
        <v>-7.1402939799999983</v>
      </c>
      <c r="W19" s="26">
        <v>-5.3734423099999935</v>
      </c>
      <c r="X19" s="26">
        <v>-5.0894571646839974</v>
      </c>
      <c r="Y19" s="26">
        <v>-3.8167510700000022</v>
      </c>
      <c r="Z19" s="33"/>
      <c r="AA19" s="26">
        <v>-13.581703164777995</v>
      </c>
      <c r="AB19" s="26">
        <v>-2.9514793199999976</v>
      </c>
      <c r="AC19" s="26">
        <v>-3.3646741499999999</v>
      </c>
      <c r="AD19" s="26">
        <v>-3.7190000000000003</v>
      </c>
      <c r="AE19" s="26">
        <v>-3.5465496947779975</v>
      </c>
      <c r="AF19" s="33"/>
      <c r="AG19" s="77">
        <v>-13.7</v>
      </c>
      <c r="AH19" s="77">
        <v>-3</v>
      </c>
      <c r="AI19" s="77">
        <v>-4.5999999999999996</v>
      </c>
      <c r="AJ19" s="77">
        <v>-4.9000000000000004</v>
      </c>
      <c r="AK19" s="77">
        <v>-1.2</v>
      </c>
      <c r="AL19" s="78"/>
      <c r="AM19" s="77">
        <v>-2.1</v>
      </c>
      <c r="AN19" s="77">
        <v>-0.5</v>
      </c>
      <c r="AO19" s="77">
        <v>-0.4</v>
      </c>
      <c r="AP19" s="77">
        <v>-0.6</v>
      </c>
      <c r="AQ19" s="77">
        <v>-0.6</v>
      </c>
      <c r="AR19" s="17"/>
      <c r="AS19" s="4"/>
    </row>
    <row r="20" spans="2:46" ht="18" customHeight="1">
      <c r="B20" s="21" t="s">
        <v>13</v>
      </c>
      <c r="C20" s="36">
        <v>-0.89118206999999805</v>
      </c>
      <c r="D20" s="36">
        <v>-0.35199999999999998</v>
      </c>
      <c r="E20" s="36">
        <v>-1.1981820699999981</v>
      </c>
      <c r="F20" s="36">
        <v>0</v>
      </c>
      <c r="G20" s="36">
        <v>2.257761698220514E-3</v>
      </c>
      <c r="H20" s="37"/>
      <c r="I20" s="35">
        <v>-4.4311347655369478E-3</v>
      </c>
      <c r="J20" s="36">
        <v>5.1804929472138534E-3</v>
      </c>
      <c r="K20" s="36">
        <v>-8.57419612447392E-3</v>
      </c>
      <c r="L20" s="36">
        <v>-4.8609654826242401E-3</v>
      </c>
      <c r="M20" s="36">
        <v>-9.3648734948404023E-3</v>
      </c>
      <c r="N20" s="37"/>
      <c r="O20" s="35">
        <v>-1.7551179876419534E-2</v>
      </c>
      <c r="P20" s="36">
        <v>8.6621574783039522E-3</v>
      </c>
      <c r="Q20" s="36">
        <v>-5.2316489310292889E-2</v>
      </c>
      <c r="R20" s="36">
        <v>-1.5120503059469067E-2</v>
      </c>
      <c r="S20" s="36">
        <v>-1.0757557371546831E-2</v>
      </c>
      <c r="T20" s="37"/>
      <c r="U20" s="35">
        <v>-2.6567719515866249E-2</v>
      </c>
      <c r="V20" s="36">
        <v>-3.1493282982945049E-2</v>
      </c>
      <c r="W20" s="36">
        <v>-2.8126805674695624E-2</v>
      </c>
      <c r="X20" s="36">
        <v>-2.5646287892981696E-2</v>
      </c>
      <c r="Y20" s="36">
        <v>-2.0085681362127319E-2</v>
      </c>
      <c r="Z20" s="37"/>
      <c r="AA20" s="35">
        <v>-1.8746100693612291E-2</v>
      </c>
      <c r="AB20" s="36">
        <v>-1.5400693729206237E-2</v>
      </c>
      <c r="AC20" s="36">
        <v>-1.8221145094712895E-2</v>
      </c>
      <c r="AD20" s="36">
        <v>-2.0721792685632172E-2</v>
      </c>
      <c r="AE20" s="36">
        <v>-2.1018864131900499E-2</v>
      </c>
      <c r="AF20" s="37"/>
      <c r="AG20" s="35">
        <v>-2.1141975308641973E-2</v>
      </c>
      <c r="AH20" s="36">
        <v>-1.7772511848341232E-2</v>
      </c>
      <c r="AI20" s="36">
        <v>-2.7074749852854619E-2</v>
      </c>
      <c r="AJ20" s="36">
        <v>-3.1230082855321861E-2</v>
      </c>
      <c r="AK20" s="36">
        <v>-7.8688524590163934E-3</v>
      </c>
      <c r="AL20" s="37"/>
      <c r="AM20" s="35">
        <v>-3.6344755970924201E-3</v>
      </c>
      <c r="AN20" s="36">
        <v>-3.1585596967782688E-3</v>
      </c>
      <c r="AO20" s="36">
        <v>-2.6298487836949377E-3</v>
      </c>
      <c r="AP20" s="36">
        <v>-4.1465100207325502E-3</v>
      </c>
      <c r="AQ20" s="36">
        <v>-4.8899755501222494E-3</v>
      </c>
      <c r="AR20" s="22"/>
    </row>
    <row r="21" spans="2:46" s="24" customFormat="1" ht="7.5" customHeight="1">
      <c r="C21" s="32"/>
      <c r="D21" s="32"/>
      <c r="E21" s="32"/>
      <c r="F21" s="32"/>
      <c r="G21" s="32"/>
      <c r="H21" s="32"/>
      <c r="I21" s="33"/>
      <c r="J21" s="32"/>
      <c r="K21" s="32"/>
      <c r="L21" s="32"/>
      <c r="M21" s="32"/>
      <c r="N21" s="32"/>
      <c r="O21" s="33"/>
      <c r="P21" s="32"/>
      <c r="Q21" s="32"/>
      <c r="R21" s="32"/>
      <c r="S21" s="32"/>
      <c r="T21" s="32"/>
      <c r="U21" s="33"/>
      <c r="V21" s="32"/>
      <c r="W21" s="32"/>
      <c r="X21" s="32"/>
      <c r="Y21" s="32"/>
      <c r="Z21" s="32"/>
      <c r="AA21" s="33"/>
      <c r="AB21" s="32"/>
      <c r="AC21" s="32"/>
      <c r="AD21" s="32"/>
      <c r="AE21" s="32"/>
      <c r="AF21" s="32"/>
      <c r="AG21" s="33"/>
      <c r="AH21" s="32"/>
      <c r="AI21" s="32"/>
      <c r="AJ21" s="32"/>
      <c r="AK21" s="32"/>
      <c r="AL21" s="32"/>
      <c r="AM21" s="33"/>
      <c r="AN21" s="32"/>
      <c r="AO21" s="32"/>
      <c r="AP21" s="32"/>
      <c r="AQ21" s="32"/>
      <c r="AR21" s="22"/>
      <c r="AS21" s="3"/>
    </row>
    <row r="22" spans="2:46" ht="18" customHeight="1">
      <c r="B22" s="16" t="s">
        <v>15</v>
      </c>
      <c r="C22" s="26">
        <v>25.166352029999892</v>
      </c>
      <c r="D22" s="26">
        <v>8.5202430699999976</v>
      </c>
      <c r="E22" s="26">
        <v>5.8851089599998918</v>
      </c>
      <c r="F22" s="26">
        <v>7.6</v>
      </c>
      <c r="G22" s="26">
        <v>3.161</v>
      </c>
      <c r="H22" s="33"/>
      <c r="I22" s="26">
        <v>22.15167959503842</v>
      </c>
      <c r="J22" s="26">
        <v>8.9782926999999759</v>
      </c>
      <c r="K22" s="26">
        <v>4.95799791999994</v>
      </c>
      <c r="L22" s="26">
        <v>5.873344660694058</v>
      </c>
      <c r="M22" s="26">
        <v>2.3420443143444456</v>
      </c>
      <c r="N22" s="33"/>
      <c r="O22" s="26">
        <v>0.36068583926969477</v>
      </c>
      <c r="P22" s="26">
        <v>1.9813402017461659</v>
      </c>
      <c r="Q22" s="26">
        <v>3.503727678562401</v>
      </c>
      <c r="R22" s="26">
        <v>-2.7501858644998118</v>
      </c>
      <c r="S22" s="26">
        <v>-2.3741961765390598</v>
      </c>
      <c r="T22" s="33"/>
      <c r="U22" s="26">
        <v>18.663702127837801</v>
      </c>
      <c r="V22" s="26">
        <v>-1.67760866434625</v>
      </c>
      <c r="W22" s="26">
        <v>7.0569824600000528</v>
      </c>
      <c r="X22" s="26">
        <v>9.8473664721840102</v>
      </c>
      <c r="Y22" s="26">
        <v>3.5121753400000029</v>
      </c>
      <c r="Z22" s="33"/>
      <c r="AA22" s="26">
        <v>13.41114149000005</v>
      </c>
      <c r="AB22" s="26">
        <v>2.4661572100000209</v>
      </c>
      <c r="AC22" s="26">
        <v>2.4514201799999831</v>
      </c>
      <c r="AD22" s="26">
        <v>6.5608304700000328</v>
      </c>
      <c r="AE22" s="26">
        <v>1.9327336300000098</v>
      </c>
      <c r="AF22" s="33"/>
      <c r="AG22" s="26">
        <v>17.996965499999977</v>
      </c>
      <c r="AH22" s="26">
        <v>8.3903743199999621</v>
      </c>
      <c r="AI22" s="26">
        <v>7.2036086600000555</v>
      </c>
      <c r="AJ22" s="26">
        <v>2.324764289999997</v>
      </c>
      <c r="AK22" s="26">
        <v>7.8477429999983528E-2</v>
      </c>
      <c r="AL22" s="33"/>
      <c r="AM22" s="26">
        <v>-17.158884508500805</v>
      </c>
      <c r="AN22" s="26">
        <v>0.72846390000000572</v>
      </c>
      <c r="AO22" s="26">
        <v>0.47501452000001176</v>
      </c>
      <c r="AP22" s="26">
        <v>-9.0271263185008159</v>
      </c>
      <c r="AQ22" s="26">
        <v>-9.3352366099999919</v>
      </c>
      <c r="AR22" s="17"/>
      <c r="AS22" s="4"/>
    </row>
    <row r="23" spans="2:46" ht="18" customHeight="1">
      <c r="B23" s="21" t="s">
        <v>20</v>
      </c>
      <c r="C23" s="39">
        <v>2.0944441925624106E-2</v>
      </c>
      <c r="D23" s="39">
        <v>2.823600607785889E-2</v>
      </c>
      <c r="E23" s="39">
        <v>1.9337052931423866E-2</v>
      </c>
      <c r="F23" s="39">
        <v>2.5000000000000001E-2</v>
      </c>
      <c r="G23" s="39">
        <v>1.0829718858990962E-2</v>
      </c>
      <c r="H23" s="37"/>
      <c r="I23" s="38">
        <v>1.8046843139417876E-2</v>
      </c>
      <c r="J23" s="39">
        <v>2.9157011136382509E-2</v>
      </c>
      <c r="K23" s="39">
        <v>1.5802020818089246E-2</v>
      </c>
      <c r="L23" s="39">
        <v>1.9136587935225012E-2</v>
      </c>
      <c r="M23" s="39">
        <v>7.8368243977995598E-3</v>
      </c>
      <c r="N23" s="37"/>
      <c r="O23" s="38">
        <v>2.9134103128044013E-4</v>
      </c>
      <c r="P23" s="39">
        <v>6.6395193020596299E-3</v>
      </c>
      <c r="Q23" s="39">
        <v>1.1144591822804938E-2</v>
      </c>
      <c r="R23" s="39">
        <v>-8.6441971800528088E-3</v>
      </c>
      <c r="S23" s="39">
        <v>-7.7320016113112833E-3</v>
      </c>
      <c r="T23" s="37"/>
      <c r="U23" s="35">
        <v>2.2234044572107661E-2</v>
      </c>
      <c r="V23" s="36">
        <v>-6.9722011148326919E-3</v>
      </c>
      <c r="W23" s="36">
        <v>3.5621951671987478E-2</v>
      </c>
      <c r="X23" s="36">
        <v>4.8092783467138828E-2</v>
      </c>
      <c r="Y23" s="36">
        <v>1.7924681860496144E-2</v>
      </c>
      <c r="Z23" s="37"/>
      <c r="AA23" s="35">
        <v>1.7911377590284938E-2</v>
      </c>
      <c r="AB23" s="36">
        <v>1.2450065561460406E-2</v>
      </c>
      <c r="AC23" s="36">
        <v>1.283579757349091E-2</v>
      </c>
      <c r="AD23" s="36">
        <v>3.5403171339811614E-2</v>
      </c>
      <c r="AE23" s="36">
        <v>1.1084392797034331E-2</v>
      </c>
      <c r="AF23" s="37"/>
      <c r="AG23" s="35">
        <v>2.696237663318559E-2</v>
      </c>
      <c r="AH23" s="36">
        <v>4.7162495129593307E-2</v>
      </c>
      <c r="AI23" s="36">
        <v>4.1687213452893154E-2</v>
      </c>
      <c r="AJ23" s="36">
        <v>1.4439134186539112E-2</v>
      </c>
      <c r="AK23" s="36">
        <v>5.0378688974579147E-4</v>
      </c>
      <c r="AL23" s="37"/>
      <c r="AM23" s="35">
        <v>-2.9238095482634657E-2</v>
      </c>
      <c r="AN23" s="36">
        <v>4.5161716645434986E-3</v>
      </c>
      <c r="AO23" s="36">
        <v>3.0438257912103056E-3</v>
      </c>
      <c r="AP23" s="36">
        <v>-6.2212481957725045E-2</v>
      </c>
      <c r="AQ23" s="36">
        <v>-7.503831095393286E-2</v>
      </c>
      <c r="AR23" s="22"/>
    </row>
    <row r="24" spans="2:46" s="24" customFormat="1" ht="7.5" customHeight="1">
      <c r="C24" s="32"/>
      <c r="D24" s="32"/>
      <c r="E24" s="32"/>
      <c r="F24" s="32"/>
      <c r="G24" s="32"/>
      <c r="H24" s="32"/>
      <c r="I24" s="33"/>
      <c r="J24" s="32"/>
      <c r="K24" s="32"/>
      <c r="L24" s="32"/>
      <c r="M24" s="32"/>
      <c r="N24" s="32"/>
      <c r="O24" s="33"/>
      <c r="P24" s="32"/>
      <c r="Q24" s="32"/>
      <c r="R24" s="32"/>
      <c r="S24" s="32"/>
      <c r="T24" s="32"/>
      <c r="U24" s="33"/>
      <c r="V24" s="32"/>
      <c r="W24" s="32"/>
      <c r="X24" s="32"/>
      <c r="Y24" s="32"/>
      <c r="Z24" s="32"/>
      <c r="AA24" s="33"/>
      <c r="AB24" s="32"/>
      <c r="AC24" s="32"/>
      <c r="AD24" s="32"/>
      <c r="AE24" s="32"/>
      <c r="AF24" s="32"/>
      <c r="AG24" s="33"/>
      <c r="AH24" s="32"/>
      <c r="AI24" s="32"/>
      <c r="AJ24" s="32"/>
      <c r="AK24" s="32"/>
      <c r="AL24" s="32"/>
      <c r="AM24" s="33"/>
      <c r="AN24" s="32"/>
      <c r="AO24" s="32"/>
      <c r="AP24" s="32"/>
      <c r="AQ24" s="32"/>
      <c r="AR24" s="22"/>
      <c r="AS24" s="3"/>
    </row>
    <row r="25" spans="2:46" ht="18" customHeight="1">
      <c r="B25" s="16" t="s">
        <v>21</v>
      </c>
      <c r="C25" s="26">
        <v>-13.975819578000108</v>
      </c>
      <c r="D25" s="26">
        <v>-4.1637569300000035</v>
      </c>
      <c r="E25" s="26">
        <v>-3.394062648000105</v>
      </c>
      <c r="F25" s="26">
        <v>-1.7</v>
      </c>
      <c r="G25" s="26">
        <v>-4.718</v>
      </c>
      <c r="H25" s="33"/>
      <c r="I25" s="26">
        <v>-2.1381834949615772</v>
      </c>
      <c r="J25" s="26">
        <v>1.5276079999979488E-2</v>
      </c>
      <c r="K25" s="26">
        <v>-1.5357973300000622</v>
      </c>
      <c r="L25" s="26">
        <v>1.1423248606940606</v>
      </c>
      <c r="M25" s="26">
        <v>-1.7599871056555549</v>
      </c>
      <c r="N25" s="33"/>
      <c r="O25" s="26">
        <v>-47.4517245826475</v>
      </c>
      <c r="P25" s="26">
        <v>-1.8254443182538329</v>
      </c>
      <c r="Q25" s="26">
        <v>-15.130360401437601</v>
      </c>
      <c r="R25" s="26">
        <v>-16.715204204499809</v>
      </c>
      <c r="S25" s="26">
        <v>-13.780715658456257</v>
      </c>
      <c r="T25" s="33"/>
      <c r="U25" s="26">
        <v>-28.1300866634685</v>
      </c>
      <c r="V25" s="26">
        <v>-16.3089607034685</v>
      </c>
      <c r="W25" s="26">
        <v>-0.6486348799999484</v>
      </c>
      <c r="X25" s="26">
        <v>-3.7844285499999835</v>
      </c>
      <c r="Y25" s="26">
        <v>-7.3886102599999974</v>
      </c>
      <c r="Z25" s="33"/>
      <c r="AA25" s="26">
        <v>-24.612033769999947</v>
      </c>
      <c r="AB25" s="26">
        <v>-8.1488860999999773</v>
      </c>
      <c r="AC25" s="26">
        <v>-6.6210826400000169</v>
      </c>
      <c r="AD25" s="26">
        <v>-4.3463148999999657</v>
      </c>
      <c r="AE25" s="26">
        <v>-5.4957501299999887</v>
      </c>
      <c r="AF25" s="33"/>
      <c r="AG25" s="26">
        <v>-22.76064957000003</v>
      </c>
      <c r="AH25" s="26">
        <v>-3.4062821000000358</v>
      </c>
      <c r="AI25" s="26">
        <v>-4.6373810099999471</v>
      </c>
      <c r="AJ25" s="26">
        <v>-8.0721805200000016</v>
      </c>
      <c r="AK25" s="26">
        <v>-6.5127969400000154</v>
      </c>
      <c r="AL25" s="33"/>
      <c r="AM25" s="26">
        <v>-36.141627569999983</v>
      </c>
      <c r="AN25" s="26">
        <v>-5.378733319999994</v>
      </c>
      <c r="AO25" s="26">
        <v>-10.713000000000001</v>
      </c>
      <c r="AP25" s="26">
        <v>-15.805358659999996</v>
      </c>
      <c r="AQ25" s="26">
        <v>-12.531860059999993</v>
      </c>
      <c r="AR25" s="17"/>
      <c r="AS25" s="4"/>
    </row>
    <row r="26" spans="2:46">
      <c r="B26" s="21" t="s">
        <v>22</v>
      </c>
      <c r="C26" s="39">
        <v>-1.1631234481878338E-2</v>
      </c>
      <c r="D26" s="39">
        <v>-1.3798651636614307E-2</v>
      </c>
      <c r="E26" s="39">
        <v>-1.1152073737806866E-2</v>
      </c>
      <c r="F26" s="39">
        <v>-6.0000000000000001E-3</v>
      </c>
      <c r="G26" s="39">
        <v>-1.6164066300765379E-2</v>
      </c>
      <c r="H26" s="40"/>
      <c r="I26" s="38">
        <v>-1.7419655232602217E-3</v>
      </c>
      <c r="J26" s="39">
        <v>4.960907931634633E-5</v>
      </c>
      <c r="K26" s="39">
        <v>-4.8948591291517038E-3</v>
      </c>
      <c r="L26" s="39">
        <v>3.7219338230837476E-3</v>
      </c>
      <c r="M26" s="39">
        <v>-5.8891754545108846E-3</v>
      </c>
      <c r="N26" s="40"/>
      <c r="O26" s="38">
        <v>-3.8328741721426092E-2</v>
      </c>
      <c r="P26" s="39">
        <v>-6.1171083972353258E-3</v>
      </c>
      <c r="Q26" s="39">
        <v>-4.8126368906369899E-2</v>
      </c>
      <c r="R26" s="39">
        <v>-5.2538093120780047E-2</v>
      </c>
      <c r="S26" s="39">
        <v>-4.4879406651025508E-2</v>
      </c>
      <c r="T26" s="40"/>
      <c r="U26" s="35">
        <v>-3.3511336411650501E-2</v>
      </c>
      <c r="V26" s="36">
        <v>-6.7780619172467874E-2</v>
      </c>
      <c r="W26" s="36">
        <v>-3.2741530079023872E-3</v>
      </c>
      <c r="X26" s="39">
        <v>-1.8482474813557078E-2</v>
      </c>
      <c r="Y26" s="39">
        <v>-3.7708393084297874E-2</v>
      </c>
      <c r="Z26" s="40"/>
      <c r="AA26" s="38">
        <v>-3.2870835823186256E-2</v>
      </c>
      <c r="AB26" s="39">
        <v>-4.1138563991981784E-2</v>
      </c>
      <c r="AC26" s="39">
        <v>-3.4668424930888668E-2</v>
      </c>
      <c r="AD26" s="39">
        <v>-2.3453331373989032E-2</v>
      </c>
      <c r="AE26" s="39">
        <v>-3.1518597394754315E-2</v>
      </c>
      <c r="AF26" s="40"/>
      <c r="AG26" s="38">
        <v>-3.4099148888310934E-2</v>
      </c>
      <c r="AH26" s="39">
        <v>-1.9146793316281181E-2</v>
      </c>
      <c r="AI26" s="39">
        <v>-2.6836478930305958E-2</v>
      </c>
      <c r="AJ26" s="39">
        <v>-5.0136393701336164E-2</v>
      </c>
      <c r="AK26" s="39">
        <v>-4.1808985257916889E-2</v>
      </c>
      <c r="AL26" s="40"/>
      <c r="AM26" s="38">
        <v>-6.1583977517068046E-2</v>
      </c>
      <c r="AN26" s="39">
        <v>-3.3345898143915934E-2</v>
      </c>
      <c r="AO26" s="39">
        <v>-6.8647387244573491E-2</v>
      </c>
      <c r="AP26" s="39">
        <v>-0.10892620262279917</v>
      </c>
      <c r="AQ26" s="39">
        <v>-0.10073334520585353</v>
      </c>
    </row>
    <row r="27" spans="2:46" s="24" customFormat="1" ht="7.5" customHeight="1">
      <c r="C27" s="33"/>
      <c r="D27" s="32"/>
      <c r="E27" s="32"/>
      <c r="F27" s="32"/>
      <c r="G27" s="32"/>
      <c r="H27" s="32"/>
      <c r="I27" s="33"/>
      <c r="J27" s="32"/>
      <c r="K27" s="32"/>
      <c r="L27" s="32"/>
      <c r="M27" s="32"/>
      <c r="N27" s="32"/>
      <c r="O27" s="33"/>
      <c r="P27" s="32"/>
      <c r="Q27" s="32"/>
      <c r="R27" s="32"/>
      <c r="S27" s="32"/>
      <c r="T27" s="32"/>
      <c r="U27" s="33"/>
      <c r="V27" s="32"/>
      <c r="W27" s="32"/>
      <c r="Y27" s="32"/>
      <c r="Z27" s="32"/>
      <c r="AA27" s="33"/>
      <c r="AB27" s="32"/>
      <c r="AC27" s="32"/>
      <c r="AD27" s="32"/>
      <c r="AE27" s="32"/>
      <c r="AF27" s="32"/>
      <c r="AG27" s="33"/>
      <c r="AH27" s="32"/>
      <c r="AI27" s="32"/>
      <c r="AJ27" s="32"/>
      <c r="AK27" s="32"/>
      <c r="AL27" s="32"/>
      <c r="AM27" s="33"/>
      <c r="AN27" s="32"/>
      <c r="AO27" s="32"/>
      <c r="AP27" s="32"/>
      <c r="AQ27" s="32"/>
      <c r="AR27" s="22"/>
      <c r="AS27" s="3"/>
    </row>
    <row r="28" spans="2:46">
      <c r="B28" s="21"/>
      <c r="C28" s="86"/>
      <c r="D28" s="39"/>
      <c r="E28" s="39"/>
      <c r="F28" s="39"/>
      <c r="G28" s="39"/>
      <c r="H28" s="40"/>
      <c r="I28" s="86"/>
      <c r="J28" s="39"/>
      <c r="K28" s="39"/>
      <c r="L28" s="39"/>
      <c r="M28" s="39"/>
      <c r="N28" s="40"/>
      <c r="O28" s="86"/>
      <c r="P28" s="39"/>
      <c r="Q28" s="39"/>
      <c r="R28" s="39"/>
      <c r="S28" s="39"/>
      <c r="T28" s="40"/>
      <c r="U28" s="80"/>
      <c r="V28" s="79"/>
      <c r="W28" s="39"/>
      <c r="X28" s="37"/>
      <c r="Y28" s="39"/>
      <c r="Z28" s="40"/>
      <c r="AA28" s="38"/>
      <c r="AB28" s="39"/>
      <c r="AC28" s="39"/>
      <c r="AD28" s="39"/>
      <c r="AE28" s="39"/>
      <c r="AF28" s="40"/>
      <c r="AG28" s="38"/>
      <c r="AH28" s="39"/>
      <c r="AI28" s="39"/>
      <c r="AJ28" s="39"/>
      <c r="AK28" s="39"/>
      <c r="AL28" s="40"/>
      <c r="AM28" s="38"/>
      <c r="AN28" s="39"/>
      <c r="AO28" s="39"/>
      <c r="AP28" s="39"/>
      <c r="AQ28" s="39"/>
    </row>
    <row r="29" spans="2:46" ht="30" customHeight="1">
      <c r="B29" s="53" t="s">
        <v>35</v>
      </c>
      <c r="C29" s="87"/>
      <c r="D29" s="1"/>
      <c r="E29" s="1"/>
      <c r="F29" s="1"/>
      <c r="G29" s="1"/>
      <c r="I29" s="87"/>
      <c r="J29" s="1"/>
      <c r="L29" s="76"/>
      <c r="M29" s="81"/>
      <c r="O29" s="87"/>
      <c r="P29" s="1"/>
      <c r="R29" s="76"/>
      <c r="S29" s="81"/>
      <c r="U29" s="1"/>
      <c r="V29" s="1"/>
      <c r="AA29" s="1"/>
      <c r="AB29" s="1"/>
      <c r="AG29" s="1"/>
      <c r="AH29" s="1"/>
    </row>
    <row r="30" spans="2:46">
      <c r="B30" s="27"/>
      <c r="D30"/>
      <c r="E30"/>
      <c r="F30"/>
      <c r="G30"/>
      <c r="J30"/>
      <c r="L30" s="76"/>
      <c r="P30"/>
      <c r="V30"/>
      <c r="AB30"/>
    </row>
    <row r="31" spans="2:46" s="10" customFormat="1" ht="15.75" thickBot="1">
      <c r="B31" s="5"/>
      <c r="C31" s="43">
        <v>2019</v>
      </c>
      <c r="D31" s="44" t="s">
        <v>68</v>
      </c>
      <c r="E31" s="44" t="s">
        <v>67</v>
      </c>
      <c r="F31" s="44" t="s">
        <v>64</v>
      </c>
      <c r="G31" s="44" t="s">
        <v>63</v>
      </c>
      <c r="H31" s="8"/>
      <c r="I31" s="43">
        <v>2018</v>
      </c>
      <c r="J31" s="44" t="s">
        <v>46</v>
      </c>
      <c r="K31" s="44" t="s">
        <v>47</v>
      </c>
      <c r="L31" s="44" t="s">
        <v>48</v>
      </c>
      <c r="M31" s="44" t="s">
        <v>49</v>
      </c>
      <c r="N31" s="8"/>
      <c r="O31" s="43">
        <v>2017</v>
      </c>
      <c r="P31" s="44" t="s">
        <v>40</v>
      </c>
      <c r="Q31" s="44" t="s">
        <v>41</v>
      </c>
      <c r="R31" s="44" t="s">
        <v>42</v>
      </c>
      <c r="S31" s="44" t="s">
        <v>43</v>
      </c>
      <c r="T31" s="8"/>
      <c r="U31" s="43">
        <v>2016</v>
      </c>
      <c r="V31" s="44" t="s">
        <v>44</v>
      </c>
      <c r="W31" s="44" t="s">
        <v>38</v>
      </c>
      <c r="X31" s="44" t="s">
        <v>37</v>
      </c>
      <c r="Y31" s="44" t="s">
        <v>34</v>
      </c>
      <c r="Z31" s="8"/>
      <c r="AA31" s="43">
        <v>2015</v>
      </c>
      <c r="AB31" s="44" t="s">
        <v>33</v>
      </c>
      <c r="AC31" s="44" t="s">
        <v>30</v>
      </c>
      <c r="AD31" s="44" t="s">
        <v>29</v>
      </c>
      <c r="AE31" s="44" t="s">
        <v>28</v>
      </c>
      <c r="AF31" s="8"/>
      <c r="AG31" s="63"/>
      <c r="AH31" s="64"/>
      <c r="AI31" s="64"/>
      <c r="AJ31" s="64"/>
      <c r="AK31" s="64"/>
      <c r="AL31" s="8"/>
      <c r="AM31" s="63"/>
      <c r="AN31" s="64"/>
      <c r="AO31" s="64"/>
      <c r="AP31" s="64"/>
      <c r="AQ31" s="64"/>
      <c r="AR31" s="8"/>
      <c r="AS31" s="65"/>
      <c r="AT31" s="66"/>
    </row>
    <row r="32" spans="2:46" s="15" customFormat="1" ht="9.75" customHeight="1" thickTop="1">
      <c r="B32" s="11"/>
      <c r="C32" s="12"/>
      <c r="D32" s="12"/>
      <c r="E32" s="12"/>
      <c r="F32" s="12"/>
      <c r="G32" s="12"/>
      <c r="H32" s="13"/>
      <c r="I32" s="12"/>
      <c r="J32" s="12"/>
      <c r="K32" s="12"/>
      <c r="L32" s="12"/>
      <c r="M32" s="12"/>
      <c r="N32" s="13"/>
      <c r="O32" s="12"/>
      <c r="P32" s="12"/>
      <c r="Q32" s="12"/>
      <c r="R32" s="12"/>
      <c r="S32" s="12"/>
      <c r="T32" s="13"/>
      <c r="U32" s="12"/>
      <c r="V32" s="12"/>
      <c r="W32" s="12"/>
      <c r="X32" s="12"/>
      <c r="Y32" s="12"/>
      <c r="Z32" s="13"/>
      <c r="AA32" s="12"/>
      <c r="AB32" s="12"/>
      <c r="AC32" s="12"/>
      <c r="AD32" s="12"/>
      <c r="AE32" s="12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67"/>
      <c r="AT32" s="68"/>
    </row>
    <row r="33" spans="2:46">
      <c r="B33" s="46" t="s">
        <v>23</v>
      </c>
      <c r="C33" s="50">
        <v>196</v>
      </c>
      <c r="D33" s="50">
        <v>196</v>
      </c>
      <c r="E33" s="50">
        <v>198</v>
      </c>
      <c r="F33" s="50">
        <v>198</v>
      </c>
      <c r="G33" s="50">
        <v>202</v>
      </c>
      <c r="H33" s="45"/>
      <c r="I33" s="50">
        <v>204</v>
      </c>
      <c r="J33" s="50">
        <v>204</v>
      </c>
      <c r="K33" s="50">
        <v>204</v>
      </c>
      <c r="L33" s="50">
        <v>214</v>
      </c>
      <c r="M33" s="50">
        <v>223</v>
      </c>
      <c r="N33" s="45"/>
      <c r="O33" s="50">
        <v>225</v>
      </c>
      <c r="P33" s="50">
        <v>225</v>
      </c>
      <c r="Q33" s="50">
        <v>226</v>
      </c>
      <c r="R33" s="50">
        <v>259</v>
      </c>
      <c r="S33" s="50">
        <v>264</v>
      </c>
      <c r="T33" s="45"/>
      <c r="U33" s="50">
        <v>279</v>
      </c>
      <c r="V33" s="50">
        <v>279</v>
      </c>
      <c r="W33" s="50">
        <v>130</v>
      </c>
      <c r="X33" s="50">
        <v>129</v>
      </c>
      <c r="Y33" s="50">
        <v>128</v>
      </c>
      <c r="Z33" s="45"/>
      <c r="AA33" s="50">
        <v>129</v>
      </c>
      <c r="AB33" s="50">
        <v>129</v>
      </c>
      <c r="AC33" s="50">
        <v>129</v>
      </c>
      <c r="AD33" s="50">
        <v>128</v>
      </c>
      <c r="AE33" s="50">
        <v>124</v>
      </c>
      <c r="AF33" s="45"/>
      <c r="AG33" s="45"/>
      <c r="AH33" s="69"/>
      <c r="AI33" s="69"/>
      <c r="AJ33" s="69"/>
      <c r="AK33" s="69"/>
      <c r="AL33" s="45"/>
      <c r="AM33" s="45"/>
      <c r="AN33" s="69"/>
      <c r="AO33" s="69"/>
      <c r="AP33" s="69"/>
      <c r="AQ33" s="69"/>
      <c r="AS33" s="70"/>
      <c r="AT33" s="71"/>
    </row>
    <row r="34" spans="2:46">
      <c r="B34" s="47" t="s">
        <v>24</v>
      </c>
      <c r="C34" s="48">
        <v>6</v>
      </c>
      <c r="D34" s="51">
        <v>2</v>
      </c>
      <c r="E34" s="51">
        <v>2</v>
      </c>
      <c r="F34" s="51">
        <v>2</v>
      </c>
      <c r="G34" s="51">
        <v>0</v>
      </c>
      <c r="H34" s="45"/>
      <c r="I34" s="48">
        <v>2</v>
      </c>
      <c r="J34" s="51">
        <v>0</v>
      </c>
      <c r="K34" s="51">
        <v>0</v>
      </c>
      <c r="L34" s="51">
        <v>0</v>
      </c>
      <c r="M34" s="51">
        <v>2</v>
      </c>
      <c r="N34" s="45"/>
      <c r="O34" s="48">
        <v>1</v>
      </c>
      <c r="P34" s="51">
        <v>0</v>
      </c>
      <c r="Q34" s="51">
        <v>0</v>
      </c>
      <c r="R34" s="51">
        <v>1</v>
      </c>
      <c r="S34" s="51">
        <v>0</v>
      </c>
      <c r="T34" s="45"/>
      <c r="U34" s="48">
        <v>4</v>
      </c>
      <c r="V34" s="51">
        <v>1</v>
      </c>
      <c r="W34" s="51">
        <v>1</v>
      </c>
      <c r="X34" s="51">
        <v>2</v>
      </c>
      <c r="Y34" s="51">
        <v>0</v>
      </c>
      <c r="Z34" s="45"/>
      <c r="AA34" s="48">
        <v>13</v>
      </c>
      <c r="AB34" s="51">
        <v>5</v>
      </c>
      <c r="AC34" s="51">
        <v>1</v>
      </c>
      <c r="AD34" s="51">
        <v>4</v>
      </c>
      <c r="AE34" s="51">
        <v>3</v>
      </c>
      <c r="AF34" s="45"/>
      <c r="AG34" s="45"/>
      <c r="AH34" s="69"/>
      <c r="AI34" s="69"/>
      <c r="AJ34" s="69"/>
      <c r="AK34" s="69"/>
      <c r="AL34" s="45"/>
      <c r="AM34" s="45"/>
      <c r="AN34" s="69"/>
      <c r="AO34" s="69"/>
      <c r="AP34" s="69"/>
      <c r="AQ34" s="69"/>
      <c r="AS34" s="70"/>
      <c r="AT34" s="71"/>
    </row>
    <row r="35" spans="2:46">
      <c r="B35" s="47" t="s">
        <v>32</v>
      </c>
      <c r="C35" s="61">
        <v>-2.1000000000000001E-2</v>
      </c>
      <c r="D35" s="60">
        <v>-0.02</v>
      </c>
      <c r="E35" s="60">
        <v>-2.8000000000000001E-2</v>
      </c>
      <c r="F35" s="60">
        <v>-1.0807566595664952E-2</v>
      </c>
      <c r="G35" s="60">
        <v>-2.3319941100773733E-2</v>
      </c>
      <c r="H35" s="25"/>
      <c r="I35" s="61">
        <v>-8.5336505610729141E-3</v>
      </c>
      <c r="J35" s="60">
        <v>3.1877976152980825E-2</v>
      </c>
      <c r="K35" s="60">
        <v>-2.0069119236036936E-3</v>
      </c>
      <c r="L35" s="60">
        <v>-3.5319275458949639E-2</v>
      </c>
      <c r="M35" s="60">
        <v>-2.6736744643779176E-2</v>
      </c>
      <c r="N35" s="25"/>
      <c r="O35" s="61">
        <v>0.47485089557063742</v>
      </c>
      <c r="P35" s="60">
        <v>0.24022836340825271</v>
      </c>
      <c r="Q35" s="60">
        <v>0.58695586704250147</v>
      </c>
      <c r="R35" s="60">
        <v>0.55380742895884394</v>
      </c>
      <c r="S35" s="60">
        <v>0.56711162540530413</v>
      </c>
      <c r="T35" s="25"/>
      <c r="U35" s="61">
        <v>7.012084064338775E-2</v>
      </c>
      <c r="V35" s="60">
        <v>0.21470728145902784</v>
      </c>
      <c r="W35" s="60">
        <v>3.731269145343874E-2</v>
      </c>
      <c r="X35" s="60">
        <v>0.10490143648031314</v>
      </c>
      <c r="Y35" s="60">
        <v>0.124</v>
      </c>
      <c r="Z35" s="25"/>
      <c r="AA35" s="61">
        <v>0.122</v>
      </c>
      <c r="AB35" s="60">
        <v>0.113</v>
      </c>
      <c r="AC35" s="60">
        <v>0.105</v>
      </c>
      <c r="AD35" s="60">
        <v>0.15100941323187289</v>
      </c>
      <c r="AE35" s="60">
        <v>0.11934041665785178</v>
      </c>
      <c r="AF35" s="45"/>
      <c r="AG35" s="62"/>
      <c r="AH35" s="69"/>
      <c r="AI35" s="69"/>
      <c r="AJ35" s="69"/>
      <c r="AK35" s="25"/>
      <c r="AL35" s="45"/>
      <c r="AM35" s="45"/>
      <c r="AN35" s="69"/>
      <c r="AO35" s="69"/>
      <c r="AP35" s="69"/>
      <c r="AQ35" s="69"/>
      <c r="AS35" s="70"/>
      <c r="AT35" s="71"/>
    </row>
    <row r="36" spans="2:46">
      <c r="B36" s="47" t="s">
        <v>25</v>
      </c>
      <c r="C36" s="61">
        <v>7.0000000000000001E-3</v>
      </c>
      <c r="D36" s="60">
        <v>-8.0000000000000002E-3</v>
      </c>
      <c r="E36" s="60">
        <v>-0.02</v>
      </c>
      <c r="F36" s="60">
        <v>3.2846872875558208E-2</v>
      </c>
      <c r="G36" s="60">
        <v>2.3422296911598028E-2</v>
      </c>
      <c r="H36" s="42"/>
      <c r="I36" s="61">
        <v>4.8193728489189791E-2</v>
      </c>
      <c r="J36" s="60">
        <v>6.9719373173577903E-2</v>
      </c>
      <c r="K36" s="60">
        <v>6.1400000000000003E-2</v>
      </c>
      <c r="L36" s="60">
        <v>4.2000000000000003E-2</v>
      </c>
      <c r="M36" s="60">
        <v>3.2000000000000001E-2</v>
      </c>
      <c r="N36" s="42"/>
      <c r="O36" s="61">
        <v>8.2641321317983518E-2</v>
      </c>
      <c r="P36" s="60">
        <v>6.6315240613330051E-2</v>
      </c>
      <c r="Q36" s="60">
        <v>0.16374432577547071</v>
      </c>
      <c r="R36" s="60">
        <v>2.8456155211336487E-2</v>
      </c>
      <c r="S36" s="60">
        <v>-3.2809324133877826E-2</v>
      </c>
      <c r="T36" s="42"/>
      <c r="U36" s="61">
        <v>6.074583992015703E-2</v>
      </c>
      <c r="V36" s="60">
        <v>1.3578032256612804E-2</v>
      </c>
      <c r="W36" s="60">
        <v>3.9401812370403411E-2</v>
      </c>
      <c r="X36" s="60">
        <v>0.11102930790667243</v>
      </c>
      <c r="Y36" s="60">
        <v>0.113</v>
      </c>
      <c r="Z36" s="42"/>
      <c r="AA36" s="61">
        <v>0.123</v>
      </c>
      <c r="AB36" s="60">
        <v>0.1062</v>
      </c>
      <c r="AC36" s="59">
        <v>7.0000000000000007E-2</v>
      </c>
      <c r="AD36" s="59">
        <v>0.17856167515871468</v>
      </c>
      <c r="AE36" s="59">
        <v>0.13200000000000001</v>
      </c>
      <c r="AF36" s="42"/>
      <c r="AG36" s="62"/>
      <c r="AH36" s="69"/>
      <c r="AI36" s="69"/>
      <c r="AJ36" s="69"/>
      <c r="AK36" s="72"/>
      <c r="AL36" s="42"/>
      <c r="AM36" s="45"/>
      <c r="AN36" s="69"/>
      <c r="AO36" s="69"/>
      <c r="AP36" s="69"/>
      <c r="AQ36" s="69"/>
      <c r="AS36" s="70"/>
      <c r="AT36" s="71"/>
    </row>
    <row r="37" spans="2:46">
      <c r="B37" s="47" t="s">
        <v>26</v>
      </c>
      <c r="C37" s="61">
        <v>2E-3</v>
      </c>
      <c r="D37" s="60">
        <v>-1.4E-2</v>
      </c>
      <c r="E37" s="60">
        <v>1.7999999999999999E-2</v>
      </c>
      <c r="F37" s="60">
        <v>3.1412913672504317E-2</v>
      </c>
      <c r="G37" s="60">
        <v>2.1044333892178635E-2</v>
      </c>
      <c r="H37" s="42"/>
      <c r="I37" s="61">
        <v>4.4804620389879091E-2</v>
      </c>
      <c r="J37" s="60">
        <v>6.7395599021579322E-2</v>
      </c>
      <c r="K37" s="60">
        <v>5.9499999999999997E-2</v>
      </c>
      <c r="L37" s="60">
        <v>2.88393628152952E-2</v>
      </c>
      <c r="M37" s="60">
        <v>3.3300000000000003E-2</v>
      </c>
      <c r="N37" s="42"/>
      <c r="O37" s="61">
        <v>7.5139535639453969E-2</v>
      </c>
      <c r="P37" s="60">
        <v>6.0522349483110638E-2</v>
      </c>
      <c r="Q37" s="60">
        <v>0.16196875002810662</v>
      </c>
      <c r="R37" s="60">
        <v>2.4267144299155774E-2</v>
      </c>
      <c r="S37" s="60">
        <v>-3.754034121387162E-2</v>
      </c>
      <c r="T37" s="42"/>
      <c r="U37" s="61">
        <v>5.023870836078137E-2</v>
      </c>
      <c r="V37" s="60">
        <v>4.771337617546223E-4</v>
      </c>
      <c r="W37" s="60">
        <v>2.5118564544009514E-2</v>
      </c>
      <c r="X37" s="60">
        <v>8.4970529559268426E-2</v>
      </c>
      <c r="Y37" s="60">
        <v>9.6000000000000002E-2</v>
      </c>
      <c r="Z37" s="42"/>
      <c r="AA37" s="61">
        <v>9.4E-2</v>
      </c>
      <c r="AB37" s="60">
        <v>8.2000000000000003E-2</v>
      </c>
      <c r="AC37" s="59">
        <v>5.6000000000000001E-2</v>
      </c>
      <c r="AD37" s="59">
        <v>0.1331</v>
      </c>
      <c r="AE37" s="59">
        <v>0.113</v>
      </c>
      <c r="AF37" s="42"/>
      <c r="AG37" s="62"/>
      <c r="AH37" s="69"/>
      <c r="AI37" s="69"/>
      <c r="AJ37" s="69"/>
      <c r="AK37" s="72"/>
      <c r="AL37" s="42"/>
      <c r="AM37" s="45"/>
      <c r="AN37" s="69"/>
      <c r="AO37" s="69"/>
      <c r="AP37" s="69"/>
      <c r="AQ37" s="69"/>
      <c r="AS37" s="70"/>
      <c r="AT37" s="71"/>
    </row>
    <row r="38" spans="2:46">
      <c r="B38" s="47" t="s">
        <v>27</v>
      </c>
      <c r="C38" s="58">
        <v>42.64</v>
      </c>
      <c r="D38" s="56">
        <v>46.06</v>
      </c>
      <c r="E38" s="56">
        <v>48.84</v>
      </c>
      <c r="F38" s="56">
        <v>46.102524175321712</v>
      </c>
      <c r="G38" s="56">
        <v>45.655216240125952</v>
      </c>
      <c r="H38" s="57"/>
      <c r="I38" s="58">
        <v>43.016608465948863</v>
      </c>
      <c r="J38" s="56">
        <v>44.250408831107812</v>
      </c>
      <c r="K38" s="56">
        <v>42.62</v>
      </c>
      <c r="L38" s="56">
        <v>42.279298544247325</v>
      </c>
      <c r="M38" s="56">
        <v>42.2</v>
      </c>
      <c r="N38" s="57"/>
      <c r="O38" s="58">
        <v>41.239257680939168</v>
      </c>
      <c r="P38" s="56">
        <v>44.247023163537555</v>
      </c>
      <c r="Q38" s="56">
        <v>42.59</v>
      </c>
      <c r="R38" s="56">
        <v>41.43</v>
      </c>
      <c r="S38" s="56">
        <v>40.298632411095731</v>
      </c>
      <c r="T38" s="57"/>
      <c r="U38" s="58">
        <v>35.876331191879494</v>
      </c>
      <c r="V38" s="56">
        <v>37.372331411277685</v>
      </c>
      <c r="W38" s="56">
        <v>35.83265973203298</v>
      </c>
      <c r="X38" s="56">
        <v>35.817702780028569</v>
      </c>
      <c r="Y38" s="56">
        <v>34.49</v>
      </c>
      <c r="Z38" s="57"/>
      <c r="AA38" s="58">
        <v>32.44544063905537</v>
      </c>
      <c r="AB38" s="56">
        <v>32.837758925520355</v>
      </c>
      <c r="AC38" s="56">
        <v>33.020000000000003</v>
      </c>
      <c r="AD38" s="56">
        <v>33.181853031018306</v>
      </c>
      <c r="AE38" s="56">
        <v>32.341326521051322</v>
      </c>
      <c r="AF38" s="57"/>
      <c r="AG38" s="57"/>
      <c r="AH38" s="69"/>
      <c r="AI38" s="69"/>
      <c r="AJ38" s="69"/>
      <c r="AK38" s="69"/>
      <c r="AL38" s="57"/>
      <c r="AM38" s="57"/>
      <c r="AN38" s="73"/>
      <c r="AO38" s="73"/>
      <c r="AP38" s="73"/>
      <c r="AQ38" s="73"/>
      <c r="AS38" s="70"/>
      <c r="AT38" s="71"/>
    </row>
    <row r="39" spans="2:46">
      <c r="B39" s="47" t="s">
        <v>31</v>
      </c>
      <c r="C39" s="49">
        <v>510.1</v>
      </c>
      <c r="D39" s="52">
        <v>513.6</v>
      </c>
      <c r="E39" s="52">
        <v>521.19989244186002</v>
      </c>
      <c r="F39" s="52">
        <v>510.17982560824498</v>
      </c>
      <c r="G39" s="52">
        <v>481.63104193633598</v>
      </c>
      <c r="H39" s="42"/>
      <c r="I39" s="49">
        <v>511.13593458434644</v>
      </c>
      <c r="J39" s="52">
        <v>506.96867319487097</v>
      </c>
      <c r="K39" s="52">
        <v>512.06899999999996</v>
      </c>
      <c r="L39" s="52">
        <v>481.29522334991702</v>
      </c>
      <c r="M39" s="52">
        <v>454.12200000000001</v>
      </c>
      <c r="N39" s="42"/>
      <c r="O39" s="49">
        <v>481.5378542608014</v>
      </c>
      <c r="P39" s="52">
        <v>448.74186208514999</v>
      </c>
      <c r="Q39" s="52">
        <v>464.36780937499998</v>
      </c>
      <c r="R39" s="52">
        <v>476.06424322742237</v>
      </c>
      <c r="S39" s="52">
        <v>459.87191749896402</v>
      </c>
      <c r="T39" s="42"/>
      <c r="U39" s="49">
        <v>533.06170843749999</v>
      </c>
      <c r="V39" s="52">
        <v>539.70013519444399</v>
      </c>
      <c r="W39" s="52">
        <v>564</v>
      </c>
      <c r="X39" s="52">
        <v>589.69101766990298</v>
      </c>
      <c r="Y39" s="52">
        <v>549.20000000000005</v>
      </c>
      <c r="Z39" s="42"/>
      <c r="AA39" s="49">
        <v>548.4</v>
      </c>
      <c r="AB39" s="52">
        <v>556.5</v>
      </c>
      <c r="AC39" s="52">
        <v>534.05999999999995</v>
      </c>
      <c r="AD39" s="52">
        <v>543.50878812297697</v>
      </c>
      <c r="AE39" s="52">
        <v>500.14</v>
      </c>
      <c r="AF39" s="42"/>
      <c r="AG39" s="42"/>
      <c r="AH39" s="41"/>
      <c r="AI39" s="41"/>
      <c r="AJ39" s="41"/>
      <c r="AK39" s="41"/>
      <c r="AL39" s="42"/>
      <c r="AM39" s="42"/>
      <c r="AN39" s="41"/>
      <c r="AO39" s="41"/>
      <c r="AP39" s="41"/>
      <c r="AQ39" s="41"/>
      <c r="AS39" s="70"/>
      <c r="AT39" s="71"/>
    </row>
    <row r="40" spans="2:46">
      <c r="K40" s="70"/>
      <c r="L40" s="70"/>
      <c r="M40" s="70"/>
      <c r="Q40" s="70"/>
      <c r="R40" s="70"/>
      <c r="S40" s="70"/>
      <c r="W40" s="70"/>
      <c r="X40" s="70"/>
      <c r="Y40" s="70"/>
      <c r="AG40" s="74"/>
      <c r="AH40" s="71"/>
      <c r="AI40" s="70"/>
      <c r="AJ40" s="70"/>
      <c r="AK40" s="70"/>
      <c r="AM40" s="75"/>
      <c r="AN40" s="70"/>
      <c r="AO40" s="70"/>
      <c r="AP40" s="70"/>
      <c r="AQ40" s="70"/>
      <c r="AS40" s="70"/>
      <c r="AT40" s="71"/>
    </row>
    <row r="41" spans="2:46">
      <c r="B41" s="85" t="s">
        <v>45</v>
      </c>
      <c r="K41" s="76"/>
      <c r="L41" s="76"/>
      <c r="M41" s="76"/>
      <c r="Q41" s="76"/>
      <c r="R41" s="76"/>
      <c r="S41" s="76"/>
      <c r="V41" s="76"/>
      <c r="W41" s="76"/>
      <c r="X41" s="76"/>
      <c r="Y41" s="76"/>
      <c r="AB41" s="76"/>
      <c r="AC41" s="76"/>
      <c r="AD41" s="76"/>
    </row>
    <row r="42" spans="2:46">
      <c r="B42" s="85" t="s">
        <v>54</v>
      </c>
      <c r="C42" s="76"/>
      <c r="D42" s="76"/>
      <c r="E42" s="76"/>
      <c r="F42" s="76"/>
      <c r="G42" s="76"/>
      <c r="I42" s="76"/>
      <c r="J42" s="76"/>
      <c r="K42" s="76"/>
      <c r="L42" s="76"/>
      <c r="M42" s="76"/>
      <c r="O42" s="76"/>
      <c r="P42" s="76"/>
      <c r="Q42" s="76"/>
      <c r="R42" s="76"/>
      <c r="S42" s="76"/>
      <c r="U42" s="76"/>
      <c r="V42" s="76"/>
      <c r="W42" s="76"/>
      <c r="X42" s="76"/>
      <c r="Y42" s="76"/>
    </row>
    <row r="43" spans="2:46">
      <c r="B43" s="85" t="s">
        <v>62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B1:AQ24"/>
  <sheetViews>
    <sheetView showGridLines="0" zoomScale="85" zoomScaleNormal="85" zoomScaleSheetLayoutView="100" workbookViewId="0">
      <pane xSplit="2" ySplit="2" topLeftCell="C3" activePane="bottomRight" state="frozen"/>
      <selection activeCell="D24" sqref="D24"/>
      <selection pane="topRight" activeCell="D24" sqref="D24"/>
      <selection pane="bottomLeft" activeCell="D24" sqref="D24"/>
      <selection pane="bottomRight" activeCell="C1" sqref="C1:C1048576"/>
    </sheetView>
  </sheetViews>
  <sheetFormatPr defaultRowHeight="15"/>
  <cols>
    <col min="1" max="1" width="2.28515625" customWidth="1"/>
    <col min="2" max="2" width="43.140625" customWidth="1"/>
    <col min="3" max="4" width="13.42578125" customWidth="1"/>
    <col min="5" max="5" width="1.85546875" style="3" customWidth="1"/>
    <col min="6" max="6" width="13.42578125" style="23" customWidth="1"/>
    <col min="7" max="7" width="13.42578125" customWidth="1"/>
    <col min="8" max="10" width="13.42578125" style="2" customWidth="1"/>
    <col min="11" max="11" width="1.85546875" style="3" customWidth="1"/>
    <col min="12" max="12" width="13.42578125" style="23" customWidth="1"/>
    <col min="13" max="13" width="13.42578125" customWidth="1"/>
    <col min="14" max="16" width="13.42578125" style="2" customWidth="1"/>
    <col min="17" max="17" width="2" style="3" customWidth="1"/>
    <col min="18" max="18" width="13.42578125" style="23" customWidth="1"/>
    <col min="19" max="19" width="13.42578125" customWidth="1"/>
    <col min="20" max="22" width="13.42578125" style="2" customWidth="1"/>
    <col min="23" max="23" width="2" style="3" customWidth="1"/>
    <col min="24" max="24" width="13.42578125" style="23" customWidth="1"/>
    <col min="25" max="25" width="13.42578125" customWidth="1"/>
    <col min="26" max="28" width="13.42578125" style="2" customWidth="1"/>
    <col min="29" max="29" width="2" style="3" customWidth="1"/>
    <col min="30" max="30" width="13.42578125" style="23" customWidth="1"/>
    <col min="31" max="31" width="13.42578125" customWidth="1"/>
    <col min="32" max="34" width="13.42578125" style="2" customWidth="1"/>
    <col min="35" max="35" width="2" style="3" customWidth="1"/>
    <col min="36" max="36" width="13.42578125" style="4" customWidth="1"/>
    <col min="37" max="40" width="13.42578125" style="2" customWidth="1"/>
    <col min="41" max="41" width="2" style="3" customWidth="1"/>
    <col min="42" max="42" width="9.140625" style="2"/>
  </cols>
  <sheetData>
    <row r="1" spans="2:43" ht="69.75" customHeight="1">
      <c r="B1" s="54" t="s">
        <v>17</v>
      </c>
      <c r="C1" s="1"/>
      <c r="D1" s="1"/>
      <c r="F1" s="1"/>
      <c r="G1" s="1"/>
      <c r="L1" s="1"/>
      <c r="M1" s="1"/>
      <c r="R1" s="1"/>
      <c r="S1" s="1"/>
      <c r="X1" s="1"/>
      <c r="Y1" s="1"/>
      <c r="AD1" s="1"/>
      <c r="AE1" s="1"/>
    </row>
    <row r="2" spans="2:43" s="10" customFormat="1" ht="15.75" thickBot="1">
      <c r="B2" s="5" t="s">
        <v>0</v>
      </c>
      <c r="C2" s="31" t="s">
        <v>52</v>
      </c>
      <c r="D2" s="31" t="s">
        <v>53</v>
      </c>
      <c r="E2" s="8"/>
      <c r="F2" s="30">
        <v>2018</v>
      </c>
      <c r="G2" s="31" t="s">
        <v>46</v>
      </c>
      <c r="H2" s="31" t="s">
        <v>47</v>
      </c>
      <c r="I2" s="31" t="s">
        <v>48</v>
      </c>
      <c r="J2" s="31" t="s">
        <v>49</v>
      </c>
      <c r="K2" s="8"/>
      <c r="L2" s="30">
        <v>2017</v>
      </c>
      <c r="M2" s="31" t="s">
        <v>40</v>
      </c>
      <c r="N2" s="31" t="s">
        <v>41</v>
      </c>
      <c r="O2" s="31" t="s">
        <v>42</v>
      </c>
      <c r="P2" s="31" t="s">
        <v>43</v>
      </c>
      <c r="Q2" s="8"/>
      <c r="R2" s="30">
        <v>2016</v>
      </c>
      <c r="S2" s="31" t="s">
        <v>39</v>
      </c>
      <c r="T2" s="31" t="s">
        <v>38</v>
      </c>
      <c r="U2" s="31" t="s">
        <v>37</v>
      </c>
      <c r="V2" s="31" t="s">
        <v>34</v>
      </c>
      <c r="W2" s="8"/>
      <c r="X2" s="30">
        <v>2015</v>
      </c>
      <c r="Y2" s="31" t="s">
        <v>33</v>
      </c>
      <c r="Z2" s="31" t="s">
        <v>30</v>
      </c>
      <c r="AA2" s="31" t="s">
        <v>29</v>
      </c>
      <c r="AB2" s="31" t="s">
        <v>28</v>
      </c>
      <c r="AC2" s="8"/>
      <c r="AD2" s="30">
        <v>2014</v>
      </c>
      <c r="AE2" s="31" t="s">
        <v>1</v>
      </c>
      <c r="AF2" s="31" t="s">
        <v>2</v>
      </c>
      <c r="AG2" s="31" t="s">
        <v>3</v>
      </c>
      <c r="AH2" s="31" t="s">
        <v>4</v>
      </c>
      <c r="AI2" s="8"/>
      <c r="AJ2" s="30">
        <v>2013</v>
      </c>
      <c r="AK2" s="31" t="s">
        <v>5</v>
      </c>
      <c r="AL2" s="31" t="s">
        <v>6</v>
      </c>
      <c r="AM2" s="31" t="s">
        <v>7</v>
      </c>
      <c r="AN2" s="31" t="s">
        <v>8</v>
      </c>
      <c r="AO2" s="8"/>
      <c r="AP2" s="9"/>
    </row>
    <row r="3" spans="2:43" s="15" customFormat="1" ht="9.75" customHeight="1" thickTop="1">
      <c r="B3" s="11"/>
      <c r="C3" s="12"/>
      <c r="D3" s="12"/>
      <c r="E3" s="13"/>
      <c r="F3" s="12"/>
      <c r="G3" s="12"/>
      <c r="H3" s="12"/>
      <c r="I3" s="12"/>
      <c r="J3" s="12"/>
      <c r="K3" s="13"/>
      <c r="L3" s="12"/>
      <c r="M3" s="12"/>
      <c r="N3" s="12"/>
      <c r="O3" s="12"/>
      <c r="P3" s="12"/>
      <c r="Q3" s="13"/>
      <c r="R3" s="12"/>
      <c r="S3" s="12"/>
      <c r="T3" s="12"/>
      <c r="U3" s="12"/>
      <c r="V3" s="12"/>
      <c r="W3" s="13"/>
      <c r="X3" s="12"/>
      <c r="Y3" s="12"/>
      <c r="Z3" s="12"/>
      <c r="AA3" s="12"/>
      <c r="AB3" s="12"/>
      <c r="AC3" s="13"/>
      <c r="AD3" s="12"/>
      <c r="AE3" s="12"/>
      <c r="AF3" s="12"/>
      <c r="AG3" s="12"/>
      <c r="AH3" s="12"/>
      <c r="AI3" s="13"/>
      <c r="AJ3" s="12"/>
      <c r="AK3" s="12"/>
      <c r="AL3" s="12"/>
      <c r="AM3" s="12"/>
      <c r="AN3" s="12"/>
      <c r="AO3" s="13"/>
      <c r="AP3" s="14"/>
    </row>
    <row r="4" spans="2:43" s="19" customFormat="1" ht="18" customHeight="1">
      <c r="B4" s="16" t="s">
        <v>55</v>
      </c>
      <c r="C4" s="26">
        <v>332</v>
      </c>
      <c r="D4" s="26">
        <v>331.62588396999956</v>
      </c>
      <c r="E4" s="33"/>
      <c r="F4" s="26">
        <f>SUM(G4:J4)</f>
        <v>1277.6429032000005</v>
      </c>
      <c r="G4" s="26">
        <v>352.608</v>
      </c>
      <c r="H4" s="26">
        <v>330.10449740000047</v>
      </c>
      <c r="I4" s="26">
        <v>317.36700000000002</v>
      </c>
      <c r="J4" s="26">
        <v>277.56340580000011</v>
      </c>
      <c r="K4" s="33"/>
      <c r="L4" s="26">
        <f>SUM(M4:P4)</f>
        <v>1021.433</v>
      </c>
      <c r="M4" s="26">
        <v>293.13900000000001</v>
      </c>
      <c r="N4" s="26">
        <v>233.87799999999999</v>
      </c>
      <c r="O4" s="26">
        <v>233.875</v>
      </c>
      <c r="P4" s="26">
        <f>260541/1000</f>
        <v>260.541</v>
      </c>
      <c r="Q4" s="33"/>
      <c r="R4" s="26">
        <v>967.92</v>
      </c>
      <c r="S4" s="26">
        <v>248.96199999999999</v>
      </c>
      <c r="T4" s="26">
        <v>241.465</v>
      </c>
      <c r="U4" s="26">
        <v>246.477</v>
      </c>
      <c r="V4" s="26">
        <v>230.875</v>
      </c>
      <c r="W4" s="33"/>
      <c r="X4" s="26">
        <v>766.72199999999998</v>
      </c>
      <c r="Y4" s="26">
        <v>224.08799999999999</v>
      </c>
      <c r="Z4" s="26">
        <v>201.35</v>
      </c>
      <c r="AA4" s="26">
        <v>173.67503345999995</v>
      </c>
      <c r="AB4" s="26">
        <v>166.31200000000001</v>
      </c>
      <c r="AC4" s="33"/>
      <c r="AD4" s="26">
        <v>608.82100000000003</v>
      </c>
      <c r="AE4" s="26">
        <v>151.28800000000001</v>
      </c>
      <c r="AF4" s="26">
        <v>162.803</v>
      </c>
      <c r="AG4" s="26">
        <v>148.38900000000001</v>
      </c>
      <c r="AH4" s="26">
        <v>146.34100000000001</v>
      </c>
      <c r="AI4" s="33"/>
      <c r="AJ4" s="26">
        <v>621.71</v>
      </c>
      <c r="AK4" s="26">
        <v>156.042</v>
      </c>
      <c r="AL4" s="26">
        <v>163.9</v>
      </c>
      <c r="AM4" s="26">
        <v>162.881</v>
      </c>
      <c r="AN4" s="26">
        <v>138.887</v>
      </c>
      <c r="AO4" s="17"/>
      <c r="AP4" s="18"/>
    </row>
    <row r="5" spans="2:43" s="2" customFormat="1" ht="3.75" customHeight="1">
      <c r="B5" s="28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29"/>
      <c r="AP5"/>
      <c r="AQ5"/>
    </row>
    <row r="6" spans="2:43" s="2" customFormat="1" ht="7.5" customHeight="1">
      <c r="B6" s="28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20"/>
      <c r="AM6" s="20"/>
      <c r="AN6" s="20"/>
      <c r="AO6" s="29"/>
      <c r="AP6"/>
      <c r="AQ6"/>
    </row>
    <row r="7" spans="2:43" s="23" customFormat="1" ht="18" customHeight="1">
      <c r="B7" s="16" t="s">
        <v>10</v>
      </c>
      <c r="C7" s="26">
        <v>292.3</v>
      </c>
      <c r="D7" s="26">
        <v>294.09442967999951</v>
      </c>
      <c r="E7" s="33"/>
      <c r="F7" s="26">
        <f>SUM(G7:J7)</f>
        <v>1134.9352047100008</v>
      </c>
      <c r="G7" s="26">
        <v>311.11574307999996</v>
      </c>
      <c r="H7" s="26">
        <v>291.75402258000048</v>
      </c>
      <c r="I7" s="26">
        <v>283.68108904000013</v>
      </c>
      <c r="J7" s="26">
        <v>248.38435001000013</v>
      </c>
      <c r="K7" s="33"/>
      <c r="L7" s="26">
        <f>SUM(M7:P7)</f>
        <v>922.01</v>
      </c>
      <c r="M7" s="26">
        <v>264.71699999999998</v>
      </c>
      <c r="N7" s="26">
        <v>208.83500000000001</v>
      </c>
      <c r="O7" s="26">
        <v>211.476</v>
      </c>
      <c r="P7" s="26">
        <f>236982/1000</f>
        <v>236.982</v>
      </c>
      <c r="Q7" s="33"/>
      <c r="R7" s="26">
        <v>885.50199999999995</v>
      </c>
      <c r="S7" s="26">
        <v>228.04300000000001</v>
      </c>
      <c r="T7" s="26">
        <v>221.18100000000001</v>
      </c>
      <c r="U7" s="26">
        <v>224.68600000000001</v>
      </c>
      <c r="V7" s="26">
        <v>211.45099999999999</v>
      </c>
      <c r="W7" s="33"/>
      <c r="X7" s="26">
        <v>705.78</v>
      </c>
      <c r="Y7" s="26">
        <v>206.578</v>
      </c>
      <c r="Z7" s="26">
        <v>185.36199999999999</v>
      </c>
      <c r="AA7" s="26">
        <v>159.52373713999995</v>
      </c>
      <c r="AB7" s="26">
        <v>153.50800000000001</v>
      </c>
      <c r="AC7" s="33"/>
      <c r="AD7" s="26">
        <v>554.05399999999997</v>
      </c>
      <c r="AE7" s="26">
        <v>137.74</v>
      </c>
      <c r="AF7" s="26">
        <v>149.958</v>
      </c>
      <c r="AG7" s="26">
        <v>134.928</v>
      </c>
      <c r="AH7" s="26">
        <v>131.428</v>
      </c>
      <c r="AI7" s="33"/>
      <c r="AJ7" s="26">
        <v>555.02300000000002</v>
      </c>
      <c r="AK7" s="26">
        <v>141.459</v>
      </c>
      <c r="AL7" s="26">
        <v>146.333</v>
      </c>
      <c r="AM7" s="26">
        <v>144.88499999999999</v>
      </c>
      <c r="AN7" s="26">
        <v>122.346</v>
      </c>
      <c r="AO7" s="17"/>
      <c r="AP7" s="4"/>
    </row>
    <row r="8" spans="2:43" s="24" customFormat="1" ht="7.5" customHeight="1">
      <c r="C8" s="32"/>
      <c r="D8" s="32"/>
      <c r="E8" s="32"/>
      <c r="F8" s="33"/>
      <c r="G8" s="32"/>
      <c r="H8" s="32"/>
      <c r="I8" s="32"/>
      <c r="J8" s="32"/>
      <c r="K8" s="32"/>
      <c r="L8" s="33"/>
      <c r="M8" s="32"/>
      <c r="N8" s="32"/>
      <c r="O8" s="32"/>
      <c r="P8" s="32"/>
      <c r="Q8" s="32"/>
      <c r="R8" s="33"/>
      <c r="S8" s="32"/>
      <c r="T8" s="32"/>
      <c r="U8" s="32"/>
      <c r="V8" s="32"/>
      <c r="W8" s="32"/>
      <c r="X8" s="33"/>
      <c r="Y8" s="32"/>
      <c r="Z8" s="32"/>
      <c r="AA8" s="32"/>
      <c r="AB8" s="32"/>
      <c r="AC8" s="32"/>
      <c r="AD8" s="33"/>
      <c r="AE8" s="32"/>
      <c r="AF8" s="32"/>
      <c r="AG8" s="32"/>
      <c r="AH8" s="32"/>
      <c r="AI8" s="32"/>
      <c r="AJ8" s="33"/>
      <c r="AK8" s="32"/>
      <c r="AL8" s="32"/>
      <c r="AM8" s="32"/>
      <c r="AN8" s="32"/>
      <c r="AO8" s="22"/>
      <c r="AP8" s="3"/>
    </row>
    <row r="9" spans="2:43" s="23" customFormat="1" ht="18" customHeight="1">
      <c r="B9" s="16" t="s">
        <v>12</v>
      </c>
      <c r="C9" s="26">
        <v>34.6</v>
      </c>
      <c r="D9" s="26">
        <v>31.849429679999535</v>
      </c>
      <c r="E9" s="33"/>
      <c r="F9" s="26">
        <f>SUM(G9:J9)</f>
        <v>116.46920471000068</v>
      </c>
      <c r="G9" s="26">
        <v>33.713743079999986</v>
      </c>
      <c r="H9" s="26">
        <v>26.430022580000454</v>
      </c>
      <c r="I9" s="26">
        <v>32.216089040000107</v>
      </c>
      <c r="J9" s="26">
        <v>24.109350010000139</v>
      </c>
      <c r="K9" s="33"/>
      <c r="L9" s="26">
        <f>SUM(M9:P9)</f>
        <v>91.035999999999987</v>
      </c>
      <c r="M9" s="26">
        <v>27.49</v>
      </c>
      <c r="N9" s="26">
        <v>19.137</v>
      </c>
      <c r="O9" s="26">
        <v>21.023</v>
      </c>
      <c r="P9" s="26">
        <f>23386/1000</f>
        <v>23.385999999999999</v>
      </c>
      <c r="Q9" s="33"/>
      <c r="R9" s="26">
        <v>101.631</v>
      </c>
      <c r="S9" s="26">
        <v>23.202000000000002</v>
      </c>
      <c r="T9" s="26">
        <v>23.515999999999998</v>
      </c>
      <c r="U9" s="26">
        <v>30.794</v>
      </c>
      <c r="V9" s="26">
        <v>24.119</v>
      </c>
      <c r="W9" s="33"/>
      <c r="X9" s="26">
        <v>84.266000000000005</v>
      </c>
      <c r="Y9" s="26">
        <v>23.512</v>
      </c>
      <c r="Z9" s="26">
        <v>22.291</v>
      </c>
      <c r="AA9" s="26">
        <v>20.301891229999949</v>
      </c>
      <c r="AB9" s="26">
        <v>18.157</v>
      </c>
      <c r="AC9" s="33"/>
      <c r="AD9" s="26">
        <v>69.948999999999998</v>
      </c>
      <c r="AE9" s="26">
        <v>15.664</v>
      </c>
      <c r="AF9" s="26">
        <v>19.07</v>
      </c>
      <c r="AG9" s="26">
        <v>17.62</v>
      </c>
      <c r="AH9" s="26">
        <v>17.594999999999999</v>
      </c>
      <c r="AI9" s="33"/>
      <c r="AJ9" s="26">
        <v>74.757999999999996</v>
      </c>
      <c r="AK9" s="26">
        <v>19.48</v>
      </c>
      <c r="AL9" s="26">
        <v>19.439</v>
      </c>
      <c r="AM9" s="26">
        <v>19.382000000000001</v>
      </c>
      <c r="AN9" s="26">
        <v>16.457000000000001</v>
      </c>
      <c r="AO9" s="17"/>
      <c r="AP9" s="4"/>
    </row>
    <row r="10" spans="2:43" ht="18" customHeight="1">
      <c r="B10" s="21" t="s">
        <v>13</v>
      </c>
      <c r="C10" s="36">
        <v>0.11799999999999999</v>
      </c>
      <c r="D10" s="36">
        <v>0.10829660974760556</v>
      </c>
      <c r="E10" s="37"/>
      <c r="F10" s="35">
        <f>F9/F7</f>
        <v>0.10262189790804925</v>
      </c>
      <c r="G10" s="36">
        <v>0.10836398938298301</v>
      </c>
      <c r="H10" s="36">
        <v>9.0590088000425784E-2</v>
      </c>
      <c r="I10" s="36">
        <v>0.11356445771208074</v>
      </c>
      <c r="J10" s="36">
        <f t="shared" ref="J10" si="0">J9/J7</f>
        <v>9.7064690303674442E-2</v>
      </c>
      <c r="K10" s="37"/>
      <c r="L10" s="35">
        <f>L9/L7</f>
        <v>9.8736456220648347E-2</v>
      </c>
      <c r="M10" s="36">
        <f>M9/M7</f>
        <v>0.10384674954763011</v>
      </c>
      <c r="N10" s="36">
        <f>N9/N7</f>
        <v>9.1636938252687525E-2</v>
      </c>
      <c r="O10" s="36">
        <v>9.9410807845807567E-2</v>
      </c>
      <c r="P10" s="36">
        <v>9.8682600366272549E-2</v>
      </c>
      <c r="Q10" s="37"/>
      <c r="R10" s="35">
        <v>0.11477218572064209</v>
      </c>
      <c r="S10" s="36">
        <v>0.10174396933911588</v>
      </c>
      <c r="T10" s="36">
        <v>0.10632016312431898</v>
      </c>
      <c r="U10" s="36">
        <v>0.13705348797877928</v>
      </c>
      <c r="V10" s="36">
        <v>0.11406425129226157</v>
      </c>
      <c r="W10" s="37"/>
      <c r="X10" s="35">
        <v>0.11939414548442859</v>
      </c>
      <c r="Y10" s="36">
        <v>0.11381657291676751</v>
      </c>
      <c r="Z10" s="36">
        <v>0.12025657901835328</v>
      </c>
      <c r="AA10" s="36">
        <v>0.12726564456161635</v>
      </c>
      <c r="AB10" s="36">
        <v>0.11828048049613049</v>
      </c>
      <c r="AC10" s="37"/>
      <c r="AD10" s="35">
        <v>0.12624942695116362</v>
      </c>
      <c r="AE10" s="36">
        <v>0.11372150428343254</v>
      </c>
      <c r="AF10" s="36">
        <v>0.12716894063671161</v>
      </c>
      <c r="AG10" s="36">
        <v>0.13058816554013994</v>
      </c>
      <c r="AH10" s="36">
        <v>0.13387558206774811</v>
      </c>
      <c r="AI10" s="37"/>
      <c r="AJ10" s="35">
        <v>0.13469351720559328</v>
      </c>
      <c r="AK10" s="36">
        <v>0.13770774570723673</v>
      </c>
      <c r="AL10" s="36">
        <v>0.13284084929578427</v>
      </c>
      <c r="AM10" s="36">
        <v>0.13377506298098493</v>
      </c>
      <c r="AN10" s="36">
        <v>0.13451195788991877</v>
      </c>
      <c r="AO10" s="22"/>
    </row>
    <row r="11" spans="2:43" s="24" customFormat="1" ht="7.5" customHeight="1">
      <c r="C11" s="32"/>
      <c r="D11" s="32"/>
      <c r="E11" s="32"/>
      <c r="F11" s="33"/>
      <c r="G11" s="32"/>
      <c r="H11" s="32"/>
      <c r="I11" s="32"/>
      <c r="J11" s="32"/>
      <c r="K11" s="32"/>
      <c r="L11" s="33"/>
      <c r="M11" s="32"/>
      <c r="N11" s="32"/>
      <c r="O11" s="32"/>
      <c r="P11" s="32"/>
      <c r="Q11" s="32"/>
      <c r="R11" s="33"/>
      <c r="S11" s="32"/>
      <c r="T11" s="32"/>
      <c r="U11" s="32"/>
      <c r="V11" s="32"/>
      <c r="W11" s="32"/>
      <c r="X11" s="33"/>
      <c r="Y11" s="32"/>
      <c r="Z11" s="32"/>
      <c r="AA11" s="32"/>
      <c r="AB11" s="32"/>
      <c r="AC11" s="32"/>
      <c r="AD11" s="33"/>
      <c r="AE11" s="32"/>
      <c r="AF11" s="32"/>
      <c r="AG11" s="32"/>
      <c r="AH11" s="32"/>
      <c r="AI11" s="32"/>
      <c r="AJ11" s="33"/>
      <c r="AK11" s="32"/>
      <c r="AL11" s="32"/>
      <c r="AM11" s="32"/>
      <c r="AN11" s="32"/>
      <c r="AO11" s="22"/>
      <c r="AP11" s="3"/>
    </row>
    <row r="12" spans="2:43" ht="18" customHeight="1">
      <c r="B12" s="16" t="s">
        <v>11</v>
      </c>
      <c r="C12" s="26">
        <v>-25.4</v>
      </c>
      <c r="D12" s="26">
        <v>-21.311964260000007</v>
      </c>
      <c r="E12" s="33"/>
      <c r="F12" s="26">
        <f>SUM(G12:J12)</f>
        <v>-80.445236699999981</v>
      </c>
      <c r="G12" s="26">
        <v>-20.921843659999993</v>
      </c>
      <c r="H12" s="26">
        <v>-16.632533289999998</v>
      </c>
      <c r="I12" s="26">
        <v>-24.251315869999999</v>
      </c>
      <c r="J12" s="26">
        <v>-18.639543879999998</v>
      </c>
      <c r="K12" s="33"/>
      <c r="L12" s="26">
        <f>SUM(M12:P12)</f>
        <v>-71.455000000000013</v>
      </c>
      <c r="M12" s="26">
        <v>-18.260000000000002</v>
      </c>
      <c r="N12" s="26">
        <v>-17.021000000000001</v>
      </c>
      <c r="O12" s="26">
        <v>-18.37</v>
      </c>
      <c r="P12" s="26">
        <f>-17804/1000</f>
        <v>-17.803999999999998</v>
      </c>
      <c r="Q12" s="33"/>
      <c r="R12" s="26">
        <v>-77.284999999999997</v>
      </c>
      <c r="S12" s="26">
        <v>-18.716999999999999</v>
      </c>
      <c r="T12" s="26">
        <v>-19.998000000000001</v>
      </c>
      <c r="U12" s="26">
        <v>-20.273</v>
      </c>
      <c r="V12" s="26">
        <v>-18.305</v>
      </c>
      <c r="W12" s="33"/>
      <c r="X12" s="26">
        <v>-66.370999999999995</v>
      </c>
      <c r="Y12" s="26">
        <v>-18.239999999999998</v>
      </c>
      <c r="Z12" s="26">
        <v>-16.428000000000001</v>
      </c>
      <c r="AA12" s="26">
        <v>-16.703917459999996</v>
      </c>
      <c r="AB12" s="26">
        <v>-14.994999999999999</v>
      </c>
      <c r="AC12" s="33"/>
      <c r="AD12" s="26">
        <v>-62.444000000000003</v>
      </c>
      <c r="AE12" s="26">
        <v>-16.448</v>
      </c>
      <c r="AF12" s="26">
        <v>-15.483000000000001</v>
      </c>
      <c r="AG12" s="26">
        <v>-15.696999999999999</v>
      </c>
      <c r="AH12" s="26">
        <v>-14.816000000000001</v>
      </c>
      <c r="AI12" s="33"/>
      <c r="AJ12" s="26">
        <v>-60.539000000000001</v>
      </c>
      <c r="AK12" s="26">
        <v>-15.862</v>
      </c>
      <c r="AL12" s="26">
        <v>-14.365</v>
      </c>
      <c r="AM12" s="26">
        <v>-15.718</v>
      </c>
      <c r="AN12" s="26">
        <v>-14.593999999999999</v>
      </c>
      <c r="AO12" s="17"/>
      <c r="AP12" s="4"/>
    </row>
    <row r="13" spans="2:43" ht="18" customHeight="1">
      <c r="B13" s="21" t="s">
        <v>13</v>
      </c>
      <c r="C13" s="36">
        <v>-8.6999999999999994E-2</v>
      </c>
      <c r="D13" s="36">
        <v>-7.2466398915441169E-2</v>
      </c>
      <c r="E13" s="37"/>
      <c r="F13" s="35">
        <f>F12/F7</f>
        <v>-7.0880907003457866E-2</v>
      </c>
      <c r="G13" s="36">
        <v>-6.7247781976176549E-2</v>
      </c>
      <c r="H13" s="36">
        <v>-5.700875395964513E-2</v>
      </c>
      <c r="I13" s="36">
        <v>-8.548795392766019E-2</v>
      </c>
      <c r="J13" s="36">
        <f t="shared" ref="J13" si="1">J12/J7</f>
        <v>-7.5043149374143567E-2</v>
      </c>
      <c r="K13" s="37"/>
      <c r="L13" s="35">
        <f>L12/L7</f>
        <v>-7.7499159445125337E-2</v>
      </c>
      <c r="M13" s="36">
        <f>M12/M7</f>
        <v>-6.8979325090568422E-2</v>
      </c>
      <c r="N13" s="36">
        <f>N12/N7</f>
        <v>-8.1504537074724062E-2</v>
      </c>
      <c r="O13" s="36">
        <v>-8.6865649057103408E-2</v>
      </c>
      <c r="P13" s="36">
        <v>-7.512806879847414E-2</v>
      </c>
      <c r="Q13" s="37"/>
      <c r="R13" s="35">
        <v>-8.7278176672667032E-2</v>
      </c>
      <c r="S13" s="36">
        <v>-8.2076625899501404E-2</v>
      </c>
      <c r="T13" s="36">
        <v>-9.0414637785343227E-2</v>
      </c>
      <c r="U13" s="36">
        <v>-9.0228140605111126E-2</v>
      </c>
      <c r="V13" s="36">
        <v>-8.6568519420574974E-2</v>
      </c>
      <c r="W13" s="37"/>
      <c r="X13" s="35">
        <v>-9.4039219020091241E-2</v>
      </c>
      <c r="Y13" s="36">
        <v>-8.8295946325358934E-2</v>
      </c>
      <c r="Z13" s="36">
        <v>-8.8626579342044223E-2</v>
      </c>
      <c r="AA13" s="36">
        <v>-0.10471117188873551</v>
      </c>
      <c r="AB13" s="36">
        <v>-9.7682205487661863E-2</v>
      </c>
      <c r="AC13" s="37"/>
      <c r="AD13" s="35">
        <v>-0.11270381587354303</v>
      </c>
      <c r="AE13" s="36">
        <v>-0.11941338754174531</v>
      </c>
      <c r="AF13" s="36">
        <v>-0.10324890969471452</v>
      </c>
      <c r="AG13" s="36">
        <v>-0.11633612000474326</v>
      </c>
      <c r="AH13" s="36">
        <v>-0.11273092491706486</v>
      </c>
      <c r="AI13" s="37"/>
      <c r="AJ13" s="35">
        <v>-0.10907475906403878</v>
      </c>
      <c r="AK13" s="36">
        <v>-0.11213143030842859</v>
      </c>
      <c r="AL13" s="36">
        <v>-9.816651062986477E-2</v>
      </c>
      <c r="AM13" s="36">
        <v>-0.10848604065293165</v>
      </c>
      <c r="AN13" s="36">
        <v>-0.11928465172543441</v>
      </c>
      <c r="AO13" s="22"/>
    </row>
    <row r="14" spans="2:43" s="24" customFormat="1" ht="7.5" customHeight="1">
      <c r="C14" s="32"/>
      <c r="D14" s="32"/>
      <c r="E14" s="32"/>
      <c r="F14" s="33"/>
      <c r="G14" s="32"/>
      <c r="H14" s="32"/>
      <c r="I14" s="32"/>
      <c r="J14" s="32"/>
      <c r="K14" s="32"/>
      <c r="L14" s="33"/>
      <c r="M14" s="32"/>
      <c r="N14" s="32"/>
      <c r="O14" s="32"/>
      <c r="P14" s="32"/>
      <c r="Q14" s="32"/>
      <c r="R14" s="33"/>
      <c r="S14" s="32"/>
      <c r="T14" s="32"/>
      <c r="U14" s="32"/>
      <c r="V14" s="32"/>
      <c r="W14" s="32"/>
      <c r="X14" s="33"/>
      <c r="Y14" s="32"/>
      <c r="Z14" s="32"/>
      <c r="AA14" s="32"/>
      <c r="AB14" s="32"/>
      <c r="AC14" s="32"/>
      <c r="AD14" s="33"/>
      <c r="AE14" s="32"/>
      <c r="AF14" s="32"/>
      <c r="AG14" s="32"/>
      <c r="AH14" s="32"/>
      <c r="AI14" s="32"/>
      <c r="AJ14" s="33"/>
      <c r="AK14" s="32"/>
      <c r="AL14" s="32"/>
      <c r="AM14" s="32"/>
      <c r="AN14" s="32"/>
      <c r="AO14" s="22"/>
      <c r="AP14" s="3"/>
    </row>
    <row r="15" spans="2:43" ht="18" customHeight="1">
      <c r="B15" s="16" t="s">
        <v>14</v>
      </c>
      <c r="C15" s="26">
        <v>0.8</v>
      </c>
      <c r="D15" s="26">
        <v>-3.3177005399999997</v>
      </c>
      <c r="E15" s="33"/>
      <c r="F15" s="26">
        <f>SUM(G15:J15)</f>
        <v>-13.774017269999973</v>
      </c>
      <c r="G15" s="26">
        <v>-2.1410797100000014</v>
      </c>
      <c r="H15" s="26">
        <v>-2.9726670200000007</v>
      </c>
      <c r="I15" s="26">
        <v>-5.4038765599999703</v>
      </c>
      <c r="J15" s="26">
        <v>-3.2563939800000008</v>
      </c>
      <c r="K15" s="33"/>
      <c r="L15" s="26">
        <f>SUM(M15:P15)</f>
        <v>-13.352</v>
      </c>
      <c r="M15" s="26">
        <v>-3.5579999999999998</v>
      </c>
      <c r="N15" s="26">
        <v>-2.06</v>
      </c>
      <c r="O15" s="26">
        <v>-2.1880000000000002</v>
      </c>
      <c r="P15" s="26">
        <f>-5546/1000</f>
        <v>-5.5460000000000003</v>
      </c>
      <c r="Q15" s="33"/>
      <c r="R15" s="26">
        <v>-11.352</v>
      </c>
      <c r="S15" s="26">
        <v>-7.5999999999999998E-2</v>
      </c>
      <c r="T15" s="26">
        <v>-3.7170000000000001</v>
      </c>
      <c r="U15" s="26">
        <v>-5.7469999999999999</v>
      </c>
      <c r="V15" s="26">
        <v>-1.804</v>
      </c>
      <c r="W15" s="33"/>
      <c r="X15" s="26">
        <v>-4.8680000000000003</v>
      </c>
      <c r="Y15" s="26">
        <v>-2.4209999999999998</v>
      </c>
      <c r="Z15" s="26">
        <v>-0.33300000000000002</v>
      </c>
      <c r="AA15" s="26">
        <v>-1.3520660700000013</v>
      </c>
      <c r="AB15" s="26">
        <v>-0.76</v>
      </c>
      <c r="AC15" s="33"/>
      <c r="AD15" s="26">
        <v>-19.797999999999998</v>
      </c>
      <c r="AE15" s="26">
        <v>-1.925</v>
      </c>
      <c r="AF15" s="26">
        <v>-11.493</v>
      </c>
      <c r="AG15" s="26">
        <v>-5.4539999999999997</v>
      </c>
      <c r="AH15" s="26">
        <v>-0.92600000000000005</v>
      </c>
      <c r="AI15" s="33"/>
      <c r="AJ15" s="26">
        <v>0.12</v>
      </c>
      <c r="AK15" s="26">
        <v>1.1719999999999999</v>
      </c>
      <c r="AL15" s="26">
        <v>-0.439</v>
      </c>
      <c r="AM15" s="26">
        <v>-0.26400000000000001</v>
      </c>
      <c r="AN15" s="26">
        <v>-0.34899999999999998</v>
      </c>
      <c r="AO15" s="17"/>
      <c r="AP15" s="4"/>
    </row>
    <row r="16" spans="2:43" ht="18" customHeight="1">
      <c r="B16" s="21" t="s">
        <v>13</v>
      </c>
      <c r="C16" s="36">
        <v>3.0000000000000001E-3</v>
      </c>
      <c r="D16" s="36">
        <v>-1.128107235356327E-2</v>
      </c>
      <c r="E16" s="37"/>
      <c r="F16" s="35">
        <f>F15/F7</f>
        <v>-1.2136390881908996E-2</v>
      </c>
      <c r="G16" s="36">
        <v>-6.8819394634409307E-3</v>
      </c>
      <c r="H16" s="36">
        <v>-1.018894956001808E-2</v>
      </c>
      <c r="I16" s="36">
        <v>-1.9049125122464552E-2</v>
      </c>
      <c r="J16" s="36">
        <f t="shared" ref="J16" si="2">J15/J7</f>
        <v>-1.3110302560805042E-2</v>
      </c>
      <c r="K16" s="37"/>
      <c r="L16" s="35">
        <f>L15/L7</f>
        <v>-1.4481404756998297E-2</v>
      </c>
      <c r="M16" s="36">
        <f>M15/M7</f>
        <v>-1.3440768821042851E-2</v>
      </c>
      <c r="N16" s="36">
        <f>N15/N7</f>
        <v>-9.864246893480498E-3</v>
      </c>
      <c r="O16" s="36">
        <v>-1.0346327715674593E-2</v>
      </c>
      <c r="P16" s="36">
        <v>-2.3402621296132197E-2</v>
      </c>
      <c r="Q16" s="37"/>
      <c r="R16" s="35">
        <v>-1.2819846821351054E-2</v>
      </c>
      <c r="S16" s="36">
        <v>-3.3327047969023386E-4</v>
      </c>
      <c r="T16" s="36">
        <v>-1.6805240956501689E-2</v>
      </c>
      <c r="U16" s="36">
        <v>-2.5577917627266494E-2</v>
      </c>
      <c r="V16" s="36">
        <v>-8.5315273987826967E-3</v>
      </c>
      <c r="W16" s="37"/>
      <c r="X16" s="35">
        <v>-6.8973334466831031E-3</v>
      </c>
      <c r="Y16" s="36">
        <v>-1.171954419154024E-2</v>
      </c>
      <c r="Z16" s="36">
        <v>-1.7964847163927883E-3</v>
      </c>
      <c r="AA16" s="36">
        <v>-8.4756418965624657E-3</v>
      </c>
      <c r="AB16" s="36">
        <v>-4.950882038721109E-3</v>
      </c>
      <c r="AC16" s="37"/>
      <c r="AD16" s="35">
        <v>-3.5732979095900397E-2</v>
      </c>
      <c r="AE16" s="36">
        <v>-1.3975606214607231E-2</v>
      </c>
      <c r="AF16" s="36">
        <v>-7.664145960869044E-2</v>
      </c>
      <c r="AG16" s="36">
        <v>-4.0421558164354318E-2</v>
      </c>
      <c r="AH16" s="36">
        <v>-7.045682807316554E-3</v>
      </c>
      <c r="AI16" s="37"/>
      <c r="AJ16" s="35">
        <v>2.1620725627586603E-4</v>
      </c>
      <c r="AK16" s="36">
        <v>8.2850861380329276E-3</v>
      </c>
      <c r="AL16" s="36">
        <v>-3.0000068337285505E-3</v>
      </c>
      <c r="AM16" s="36">
        <v>-1.8221347965627914E-3</v>
      </c>
      <c r="AN16" s="36">
        <v>-2.8525656743988359E-3</v>
      </c>
      <c r="AO16" s="22"/>
    </row>
    <row r="17" spans="2:42" s="24" customFormat="1" ht="7.5" customHeight="1">
      <c r="C17" s="32"/>
      <c r="D17" s="32"/>
      <c r="E17" s="32"/>
      <c r="F17" s="33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3"/>
      <c r="S17" s="32"/>
      <c r="T17" s="32"/>
      <c r="U17" s="32"/>
      <c r="V17" s="32"/>
      <c r="W17" s="32"/>
      <c r="X17" s="33"/>
      <c r="Y17" s="32"/>
      <c r="Z17" s="32"/>
      <c r="AA17" s="32"/>
      <c r="AB17" s="32"/>
      <c r="AC17" s="32"/>
      <c r="AD17" s="33"/>
      <c r="AE17" s="32"/>
      <c r="AF17" s="32"/>
      <c r="AG17" s="32"/>
      <c r="AH17" s="32"/>
      <c r="AI17" s="32"/>
      <c r="AJ17" s="33"/>
      <c r="AK17" s="32"/>
      <c r="AL17" s="32"/>
      <c r="AM17" s="32"/>
      <c r="AN17" s="32"/>
      <c r="AO17" s="22"/>
      <c r="AP17" s="3"/>
    </row>
    <row r="18" spans="2:42" ht="18" customHeight="1">
      <c r="B18" s="16" t="s">
        <v>15</v>
      </c>
      <c r="C18" s="26">
        <v>10</v>
      </c>
      <c r="D18" s="26">
        <v>7.6524411700000412</v>
      </c>
      <c r="E18" s="33"/>
      <c r="F18" s="26">
        <f>SUM(G18:J18)</f>
        <v>24.089740050000721</v>
      </c>
      <c r="G18" s="26">
        <v>10.763005349999988</v>
      </c>
      <c r="H18" s="26">
        <v>6.8415191000004532</v>
      </c>
      <c r="I18" s="26">
        <v>2.7284973300001383</v>
      </c>
      <c r="J18" s="26">
        <v>3.756718270000142</v>
      </c>
      <c r="K18" s="33"/>
      <c r="L18" s="26">
        <f>SUM(M18:P18)</f>
        <v>10.5937378</v>
      </c>
      <c r="M18" s="26">
        <v>6.5869869599999999</v>
      </c>
      <c r="N18" s="26">
        <v>0.93385914999999997</v>
      </c>
      <c r="O18" s="26">
        <v>2.2859489000000002</v>
      </c>
      <c r="P18" s="26">
        <f>786.94279/1000</f>
        <v>0.78694278999999989</v>
      </c>
      <c r="Q18" s="33"/>
      <c r="R18" s="26">
        <v>17.330652610000001</v>
      </c>
      <c r="S18" s="26">
        <v>5.9633293800000002</v>
      </c>
      <c r="T18" s="26">
        <v>1.9079597899999998</v>
      </c>
      <c r="U18" s="26">
        <v>5.0664551900000001</v>
      </c>
      <c r="V18" s="26">
        <v>4.3929999999999998</v>
      </c>
      <c r="W18" s="33"/>
      <c r="X18" s="26">
        <v>16.042999999999999</v>
      </c>
      <c r="Y18" s="26">
        <v>5.2729999999999997</v>
      </c>
      <c r="Z18" s="26">
        <v>5.5551520300000004</v>
      </c>
      <c r="AA18" s="26">
        <v>2.8144925099999503</v>
      </c>
      <c r="AB18" s="26">
        <v>2.4020000000000001</v>
      </c>
      <c r="AC18" s="33"/>
      <c r="AD18" s="26">
        <v>5.8979999999999997</v>
      </c>
      <c r="AE18" s="26">
        <v>0.111</v>
      </c>
      <c r="AF18" s="26">
        <v>2.2107799999999989</v>
      </c>
      <c r="AG18" s="26">
        <v>1.4385253000000002</v>
      </c>
      <c r="AH18" s="26">
        <v>2.1379999999999999</v>
      </c>
      <c r="AI18" s="33"/>
      <c r="AJ18" s="26">
        <v>14.339</v>
      </c>
      <c r="AK18" s="26">
        <v>4.79</v>
      </c>
      <c r="AL18" s="26">
        <v>4.6349999999999998</v>
      </c>
      <c r="AM18" s="26">
        <v>3.4</v>
      </c>
      <c r="AN18" s="26">
        <v>1.514</v>
      </c>
      <c r="AO18" s="17"/>
      <c r="AP18" s="4"/>
    </row>
    <row r="19" spans="2:42">
      <c r="B19" s="21" t="s">
        <v>16</v>
      </c>
      <c r="C19" s="39">
        <v>3.4000000000000002E-2</v>
      </c>
      <c r="D19" s="39">
        <v>2.6020354001014462E-2</v>
      </c>
      <c r="E19" s="40"/>
      <c r="F19" s="38">
        <f>F18/F7</f>
        <v>2.1225652310394357E-2</v>
      </c>
      <c r="G19" s="39">
        <v>2.1568030834989111E-2</v>
      </c>
      <c r="H19" s="39">
        <v>2.3449613614579975E-2</v>
      </c>
      <c r="I19" s="39">
        <v>9.6181854745185699E-3</v>
      </c>
      <c r="J19" s="39">
        <f t="shared" ref="J19" si="3">J18/J7</f>
        <v>1.5124617432011694E-2</v>
      </c>
      <c r="K19" s="40"/>
      <c r="L19" s="38">
        <f>L18/L7</f>
        <v>1.1489829611392501E-2</v>
      </c>
      <c r="M19" s="39">
        <f>M18/M7</f>
        <v>2.488312786862952E-2</v>
      </c>
      <c r="N19" s="39">
        <f>N18/N7</f>
        <v>4.4717559317164262E-3</v>
      </c>
      <c r="O19" s="39">
        <v>1.0809495640167206E-2</v>
      </c>
      <c r="P19" s="39">
        <v>3.3206859170738703E-3</v>
      </c>
      <c r="Q19" s="40"/>
      <c r="R19" s="38">
        <v>1.9571556710205062E-2</v>
      </c>
      <c r="S19" s="39">
        <v>2.6150021618729802E-2</v>
      </c>
      <c r="T19" s="39">
        <v>8.6262372898214569E-3</v>
      </c>
      <c r="U19" s="39">
        <v>2.2549047070133429E-2</v>
      </c>
      <c r="V19" s="39">
        <v>2.0775498815328374E-2</v>
      </c>
      <c r="W19" s="40"/>
      <c r="X19" s="38">
        <v>2.2730879310833403E-2</v>
      </c>
      <c r="Y19" s="39">
        <v>2.5525467377939565E-2</v>
      </c>
      <c r="Z19" s="39">
        <v>2.9969206363763882E-2</v>
      </c>
      <c r="AA19" s="39">
        <v>1.7643095381660461E-2</v>
      </c>
      <c r="AB19" s="39">
        <v>1.5647392969747504E-2</v>
      </c>
      <c r="AC19" s="40"/>
      <c r="AD19" s="38">
        <v>1.0645171770260661E-2</v>
      </c>
      <c r="AE19" s="39">
        <v>8.0586612458254678E-4</v>
      </c>
      <c r="AF19" s="39">
        <v>1.4742661278491304E-2</v>
      </c>
      <c r="AG19" s="39">
        <v>1.0661429058460811E-2</v>
      </c>
      <c r="AH19" s="39">
        <v>1.6267462032443621E-2</v>
      </c>
      <c r="AI19" s="40"/>
      <c r="AJ19" s="38">
        <v>2.583496539783036E-2</v>
      </c>
      <c r="AK19" s="39">
        <v>3.3861401536841064E-2</v>
      </c>
      <c r="AL19" s="39">
        <v>3.1674331832190962E-2</v>
      </c>
      <c r="AM19" s="39">
        <v>2.3466887531490493E-2</v>
      </c>
      <c r="AN19" s="39">
        <v>1.2374740490085495E-2</v>
      </c>
    </row>
    <row r="21" spans="2:42">
      <c r="B21" s="85" t="s">
        <v>56</v>
      </c>
    </row>
    <row r="22" spans="2:42">
      <c r="B22" s="27"/>
      <c r="F22" s="82"/>
      <c r="L22" s="82"/>
    </row>
    <row r="23" spans="2:42">
      <c r="B23" s="27"/>
      <c r="F23" s="82"/>
      <c r="L23" s="82"/>
    </row>
    <row r="24" spans="2:42">
      <c r="B24" s="27"/>
      <c r="F24" s="83"/>
      <c r="I24" s="84"/>
      <c r="L24" s="83"/>
      <c r="O24" s="84"/>
    </row>
  </sheetData>
  <pageMargins left="0.78740157499999996" right="0.78740157499999996" top="0.984251969" bottom="0.984251969" header="0.4921259845" footer="0.4921259845"/>
  <pageSetup paperSize="9" scale="2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67BC7F3-FE16-47FA-A0B1-3857B02C57A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Distribuição | Destaques</vt:lpstr>
      <vt:lpstr>Varejo | Destaques</vt:lpstr>
      <vt:lpstr>Especialidades | Destaques</vt:lpstr>
      <vt:lpstr>'Especialidades | Destaques'!Area_de_impressao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Burlamaqui</dc:creator>
  <cp:lastModifiedBy>Juliana Abreu Rio Tinto Matos</cp:lastModifiedBy>
  <cp:lastPrinted>2016-04-05T21:21:13Z</cp:lastPrinted>
  <dcterms:created xsi:type="dcterms:W3CDTF">2015-03-31T20:18:23Z</dcterms:created>
  <dcterms:modified xsi:type="dcterms:W3CDTF">2020-03-27T20:36:39Z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