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andon.com.br\Empresasrandon\Holding\MERC\PubRI\Site_RI\SITE_RI_2016\Fundamentos e Planilhas\Oficial Site Novo\Planilhas a Serem Automatizadas\Consolidado\Consolidado Inglês\"/>
    </mc:Choice>
  </mc:AlternateContent>
  <xr:revisionPtr revIDLastSave="0" documentId="13_ncr:1_{53507C13-36A0-4CA9-A1AF-5864C4634A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teractive table" sheetId="2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3" i="2" l="1"/>
  <c r="AS7" i="2"/>
  <c r="AS6" i="2"/>
  <c r="AS5" i="2"/>
</calcChain>
</file>

<file path=xl/sharedStrings.xml><?xml version="1.0" encoding="utf-8"?>
<sst xmlns="http://schemas.openxmlformats.org/spreadsheetml/2006/main" count="217" uniqueCount="65">
  <si>
    <t>RANDON S.A. IMPLEMENTOS E PARTICIPAÇÕES</t>
  </si>
  <si>
    <t>-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</si>
  <si>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</si>
  <si>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</si>
  <si>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</si>
  <si>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</si>
  <si>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</si>
  <si>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</si>
  <si>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</si>
  <si>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</si>
  <si>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</si>
  <si>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</si>
  <si>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</si>
  <si>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</si>
  <si>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</si>
  <si>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</si>
  <si>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</si>
  <si>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</si>
  <si>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</si>
  <si>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</si>
  <si>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</si>
  <si>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</si>
  <si>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</si>
  <si>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</si>
  <si>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</si>
  <si>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</si>
  <si>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</si>
  <si>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</si>
  <si>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</si>
  <si>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</si>
  <si>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</si>
  <si>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</si>
  <si>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</si>
  <si>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</si>
  <si>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</si>
  <si>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</si>
  <si>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</si>
  <si>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</si>
  <si>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</si>
  <si>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</si>
  <si>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</si>
  <si>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</si>
  <si>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</si>
  <si>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</si>
  <si>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</si>
  <si>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</si>
  <si>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</si>
  <si>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Comprehensive Income</t>
  </si>
  <si>
    <t>(R$ Thousand)</t>
  </si>
  <si>
    <t>Net Income for the Period</t>
  </si>
  <si>
    <t>Other Comprehensive Results</t>
  </si>
  <si>
    <t>Cumulative Adjustments for Equity Valuation / Conversion</t>
  </si>
  <si>
    <t>Cumulative Valuation / Conversion Adjustments</t>
  </si>
  <si>
    <t>Derivatives - Cash Flow Hedge</t>
  </si>
  <si>
    <t>Actuarial Gain / Loss - Randonprev</t>
  </si>
  <si>
    <t>Other Comprehensive Results in Subsidiaries</t>
  </si>
  <si>
    <t>Deferred Income Tax and Social Contribution</t>
  </si>
  <si>
    <t>Comprehensive Income for the Period</t>
  </si>
  <si>
    <t>2Q21</t>
  </si>
  <si>
    <t>3Q21</t>
  </si>
  <si>
    <t>4Q21</t>
  </si>
  <si>
    <t>1Q22</t>
  </si>
  <si>
    <t>2Q22</t>
  </si>
  <si>
    <t>3Q22</t>
  </si>
  <si>
    <t>4Q22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</si>
</sst>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33" borderId="0" xfId="0" applyFont="1" applyFill="1" applyAlignment="1">
      <alignment wrapText="1"/>
    </xf>
    <xf numFmtId="164" fontId="19" fillId="33" borderId="0" xfId="42" applyNumberFormat="1" applyFont="1" applyFill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8" fillId="0" borderId="0" xfId="0" applyFont="1"/>
    <xf numFmtId="3" fontId="0" fillId="0" borderId="0" xfId="0" applyNumberFormat="1"/>
    <xf numFmtId="0" fontId="19" fillId="0" borderId="0" xfId="0" applyFont="1" applyAlignment="1">
      <alignment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3"/>
  <sheetViews>
    <sheetView tabSelected="1" workbookViewId="0">
      <pane xSplit="1" ySplit="1" topLeftCell="AT2" activePane="bottomRight" state="frozen"/>
      <selection pane="topRight" activeCell="B1" sqref="B1"/>
      <selection pane="bottomLeft" activeCell="A2" sqref="A2"/>
      <selection pane="bottomRight" activeCell="BA5" sqref="BA5"/>
    </sheetView>
  </sheetViews>
  <sheetFormatPr defaultRowHeight="15" x14ac:dyDescent="0.25"/>
  <cols>
    <col min="1" max="1" width="49.85546875" customWidth="1"/>
    <col min="2" max="4" width="5.42578125" bestFit="1" customWidth="1"/>
    <col min="5" max="5" width="6.28515625" bestFit="1" customWidth="1"/>
    <col min="6" max="6" width="5.42578125" bestFit="1" customWidth="1"/>
    <col min="7" max="7" width="6.28515625" bestFit="1" customWidth="1"/>
    <col min="8" max="19" width="5.42578125" bestFit="1" customWidth="1"/>
    <col min="20" max="22" width="5.85546875" bestFit="1" customWidth="1"/>
    <col min="23" max="23" width="5.42578125" bestFit="1" customWidth="1"/>
    <col min="24" max="24" width="6.85546875" bestFit="1" customWidth="1"/>
    <col min="25" max="25" width="5.85546875" bestFit="1" customWidth="1"/>
    <col min="26" max="27" width="5.42578125" bestFit="1" customWidth="1"/>
    <col min="28" max="28" width="5" bestFit="1" customWidth="1"/>
    <col min="29" max="29" width="5.85546875" bestFit="1" customWidth="1"/>
    <col min="30" max="30" width="5.42578125" bestFit="1" customWidth="1"/>
    <col min="31" max="31" width="5.85546875" bestFit="1" customWidth="1"/>
    <col min="32" max="32" width="5.42578125" bestFit="1" customWidth="1"/>
    <col min="33" max="33" width="5.85546875" bestFit="1" customWidth="1"/>
    <col min="34" max="34" width="5.42578125" bestFit="1" customWidth="1"/>
    <col min="35" max="35" width="5.85546875" bestFit="1" customWidth="1"/>
    <col min="36" max="38" width="5.42578125" bestFit="1" customWidth="1"/>
    <col min="39" max="39" width="6.28515625" bestFit="1" customWidth="1"/>
    <col min="40" max="41" width="5.85546875" bestFit="1" customWidth="1"/>
  </cols>
  <sheetData>
    <row r="1" spans="1:53" x14ac:dyDescent="0.25">
      <c r="A1" s="1" t="s">
        <v>0</v>
      </c>
    </row>
    <row r="2" spans="1:53" x14ac:dyDescent="0.25">
      <c r="A2" s="2"/>
    </row>
    <row r="3" spans="1:53" x14ac:dyDescent="0.25">
      <c r="A3" s="4" t="s">
        <v>47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2" t="s">
        <v>21</v>
      </c>
      <c r="V3" s="12" t="s">
        <v>22</v>
      </c>
      <c r="W3" s="12" t="s">
        <v>23</v>
      </c>
      <c r="X3" s="12" t="s">
        <v>24</v>
      </c>
      <c r="Y3" s="12" t="s">
        <v>25</v>
      </c>
      <c r="Z3" s="12" t="s">
        <v>26</v>
      </c>
      <c r="AA3" s="12" t="s">
        <v>27</v>
      </c>
      <c r="AB3" s="12" t="s">
        <v>28</v>
      </c>
      <c r="AC3" s="12" t="s">
        <v>29</v>
      </c>
      <c r="AD3" s="12" t="s">
        <v>30</v>
      </c>
      <c r="AE3" s="12" t="s">
        <v>31</v>
      </c>
      <c r="AF3" s="12" t="s">
        <v>32</v>
      </c>
      <c r="AG3" s="12" t="s">
        <v>33</v>
      </c>
      <c r="AH3" s="12" t="s">
        <v>34</v>
      </c>
      <c r="AI3" s="12" t="s">
        <v>35</v>
      </c>
      <c r="AJ3" s="12" t="s">
        <v>36</v>
      </c>
      <c r="AK3" s="12" t="s">
        <v>37</v>
      </c>
      <c r="AL3" s="12" t="s">
        <v>38</v>
      </c>
      <c r="AM3" s="12" t="s">
        <v>39</v>
      </c>
      <c r="AN3" s="12" t="s">
        <v>40</v>
      </c>
      <c r="AO3" s="12" t="s">
        <v>41</v>
      </c>
      <c r="AP3" s="12" t="s">
        <v>42</v>
      </c>
      <c r="AQ3" s="12" t="s">
        <v>43</v>
      </c>
      <c r="AR3" s="12" t="s">
        <v>44</v>
      </c>
      <c r="AS3" s="12" t="s">
        <v>45</v>
      </c>
      <c r="AT3" s="12" t="s">
        <v>46</v>
      </c>
      <c r="AU3" s="12" t="s">
        <v>58</v>
      </c>
      <c r="AV3" s="12" t="s">
        <v>59</v>
      </c>
      <c r="AW3" s="12" t="s">
        <v>60</v>
      </c>
      <c r="AX3" s="12" t="s">
        <v>61</v>
      </c>
      <c r="AY3" s="12" t="s">
        <v>62</v>
      </c>
      <c r="AZ3" s="12" t="s">
        <v>63</v>
      </c>
      <c r="BA3" s="12" t="s">
        <v>64</v>
      </c>
    </row>
    <row r="4" spans="1:53" x14ac:dyDescent="0.25">
      <c r="A4" s="3" t="s">
        <v>48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x14ac:dyDescent="0.25">
      <c r="A5" s="5" t="s">
        <v>49</v>
      </c>
      <c r="B5" s="6">
        <v>64676</v>
      </c>
      <c r="C5" s="6">
        <v>91830</v>
      </c>
      <c r="D5" s="6">
        <v>91705</v>
      </c>
      <c r="E5" s="6">
        <v>103155</v>
      </c>
      <c r="F5" s="6">
        <v>95695</v>
      </c>
      <c r="G5" s="6">
        <v>122459</v>
      </c>
      <c r="H5" s="6">
        <v>89931</v>
      </c>
      <c r="I5" s="6">
        <v>72252</v>
      </c>
      <c r="J5" s="6">
        <v>32445</v>
      </c>
      <c r="K5" s="6">
        <v>10103</v>
      </c>
      <c r="L5" s="6">
        <v>29186</v>
      </c>
      <c r="M5" s="6">
        <v>29318</v>
      </c>
      <c r="N5" s="6">
        <v>59377</v>
      </c>
      <c r="O5" s="6">
        <v>93532</v>
      </c>
      <c r="P5" s="6">
        <v>96308</v>
      </c>
      <c r="Q5" s="6">
        <v>57549</v>
      </c>
      <c r="R5" s="6">
        <v>77528</v>
      </c>
      <c r="S5" s="6">
        <v>52123</v>
      </c>
      <c r="T5" s="6">
        <v>68905</v>
      </c>
      <c r="U5" s="6">
        <v>47729</v>
      </c>
      <c r="V5" s="6">
        <v>5870</v>
      </c>
      <c r="W5" s="6">
        <v>-5038</v>
      </c>
      <c r="X5" s="6">
        <v>-4461</v>
      </c>
      <c r="Y5" s="6">
        <v>2878</v>
      </c>
      <c r="Z5" s="6">
        <v>4063</v>
      </c>
      <c r="AA5" s="6">
        <v>23356</v>
      </c>
      <c r="AB5" s="6">
        <v>229</v>
      </c>
      <c r="AC5" s="6">
        <v>-39014</v>
      </c>
      <c r="AD5" s="6">
        <v>14814</v>
      </c>
      <c r="AE5" s="6">
        <v>37979</v>
      </c>
      <c r="AF5" s="6">
        <v>38483</v>
      </c>
      <c r="AG5" s="6">
        <v>13460</v>
      </c>
      <c r="AH5" s="6">
        <v>73377</v>
      </c>
      <c r="AI5" s="6">
        <v>46066</v>
      </c>
      <c r="AJ5" s="6">
        <v>57471</v>
      </c>
      <c r="AK5" s="6">
        <v>49989</v>
      </c>
      <c r="AL5" s="6">
        <v>41664</v>
      </c>
      <c r="AM5" s="6">
        <v>107358</v>
      </c>
      <c r="AN5" s="6">
        <v>94278</v>
      </c>
      <c r="AO5" s="6">
        <v>57244</v>
      </c>
      <c r="AP5" s="6">
        <v>7688</v>
      </c>
      <c r="AQ5" s="6">
        <v>67730</v>
      </c>
      <c r="AR5" s="6">
        <v>146588</v>
      </c>
      <c r="AS5" s="6">
        <f>842092-SUM(AP5:AR5)</f>
        <v>620086</v>
      </c>
      <c r="AT5" s="6">
        <v>180220</v>
      </c>
      <c r="AU5" s="6">
        <v>160026</v>
      </c>
      <c r="AV5" s="6">
        <v>362957</v>
      </c>
      <c r="AW5" s="6">
        <v>181508</v>
      </c>
      <c r="AX5" s="6">
        <v>170329</v>
      </c>
      <c r="AY5" s="6">
        <v>158226</v>
      </c>
      <c r="AZ5" s="6">
        <v>208176</v>
      </c>
      <c r="BA5" s="6">
        <v>129671</v>
      </c>
    </row>
    <row r="6" spans="1:53" x14ac:dyDescent="0.25">
      <c r="A6" s="7" t="s">
        <v>50</v>
      </c>
      <c r="B6">
        <v>-21</v>
      </c>
      <c r="C6">
        <v>24</v>
      </c>
      <c r="D6">
        <v>-384</v>
      </c>
      <c r="E6">
        <v>-187</v>
      </c>
      <c r="F6">
        <v>-487</v>
      </c>
      <c r="G6">
        <v>-369</v>
      </c>
      <c r="H6">
        <v>1753</v>
      </c>
      <c r="I6">
        <v>-157</v>
      </c>
      <c r="J6">
        <v>-799</v>
      </c>
      <c r="K6">
        <v>2575</v>
      </c>
      <c r="L6">
        <v>-498</v>
      </c>
      <c r="M6">
        <v>268</v>
      </c>
      <c r="N6">
        <v>-1513</v>
      </c>
      <c r="O6">
        <v>2839</v>
      </c>
      <c r="P6">
        <v>-1947</v>
      </c>
      <c r="Q6">
        <v>5821</v>
      </c>
      <c r="R6">
        <v>-1284</v>
      </c>
      <c r="S6">
        <v>2308</v>
      </c>
      <c r="T6">
        <v>-22558</v>
      </c>
      <c r="U6">
        <v>-20098</v>
      </c>
      <c r="V6">
        <v>-45662</v>
      </c>
      <c r="W6">
        <v>8416</v>
      </c>
      <c r="X6">
        <v>-93706</v>
      </c>
      <c r="Y6">
        <v>1328</v>
      </c>
      <c r="Z6">
        <v>68135</v>
      </c>
      <c r="AA6">
        <v>50237</v>
      </c>
      <c r="AB6">
        <v>-1104</v>
      </c>
      <c r="AC6">
        <v>-4439</v>
      </c>
      <c r="AD6">
        <v>16917</v>
      </c>
      <c r="AE6">
        <v>-16957</v>
      </c>
      <c r="AF6">
        <v>17311</v>
      </c>
      <c r="AG6">
        <v>-14150</v>
      </c>
      <c r="AH6">
        <v>4660</v>
      </c>
      <c r="AI6">
        <v>-31614</v>
      </c>
      <c r="AJ6">
        <v>9674</v>
      </c>
      <c r="AK6">
        <v>8675</v>
      </c>
      <c r="AL6">
        <v>12966</v>
      </c>
      <c r="AM6">
        <v>6220</v>
      </c>
      <c r="AN6">
        <v>-4062</v>
      </c>
      <c r="AO6">
        <v>-11657</v>
      </c>
      <c r="AP6">
        <v>56003</v>
      </c>
      <c r="AQ6">
        <v>-4353</v>
      </c>
      <c r="AR6">
        <v>13557</v>
      </c>
      <c r="AS6">
        <f>27477-SUM(AP6:AR6)</f>
        <v>-37730</v>
      </c>
      <c r="AT6">
        <v>16840</v>
      </c>
      <c r="AU6">
        <v>-30773</v>
      </c>
      <c r="AV6">
        <v>-1645</v>
      </c>
      <c r="AW6">
        <v>24360</v>
      </c>
      <c r="AX6">
        <v>-56709</v>
      </c>
      <c r="AY6" s="11">
        <v>16440</v>
      </c>
      <c r="AZ6" s="11">
        <v>-10765</v>
      </c>
      <c r="BA6" s="11">
        <v>-23867</v>
      </c>
    </row>
    <row r="7" spans="1:53" x14ac:dyDescent="0.25">
      <c r="A7" s="7" t="s">
        <v>51</v>
      </c>
      <c r="B7">
        <v>-21</v>
      </c>
      <c r="C7">
        <v>24</v>
      </c>
      <c r="D7">
        <v>-384</v>
      </c>
      <c r="E7">
        <v>-233</v>
      </c>
      <c r="F7">
        <v>-638</v>
      </c>
      <c r="G7">
        <v>-829</v>
      </c>
      <c r="H7">
        <v>3599</v>
      </c>
      <c r="I7">
        <v>10</v>
      </c>
      <c r="J7">
        <v>-1253</v>
      </c>
      <c r="K7">
        <v>2556</v>
      </c>
      <c r="L7">
        <v>-658</v>
      </c>
      <c r="M7">
        <v>-864</v>
      </c>
      <c r="N7">
        <v>-1675</v>
      </c>
      <c r="O7">
        <v>2495</v>
      </c>
      <c r="P7">
        <v>-1634</v>
      </c>
      <c r="Q7">
        <v>-715</v>
      </c>
      <c r="R7">
        <v>-6522</v>
      </c>
      <c r="S7">
        <v>-1298</v>
      </c>
      <c r="T7">
        <v>3333</v>
      </c>
      <c r="U7">
        <v>4208</v>
      </c>
      <c r="V7">
        <v>7213</v>
      </c>
      <c r="W7">
        <v>-2355</v>
      </c>
      <c r="X7">
        <v>12329</v>
      </c>
      <c r="Y7">
        <v>-12106</v>
      </c>
      <c r="Z7">
        <v>-7630</v>
      </c>
      <c r="AA7">
        <v>-6318</v>
      </c>
      <c r="AB7">
        <v>56</v>
      </c>
      <c r="AC7">
        <v>-1583</v>
      </c>
      <c r="AD7">
        <v>-119</v>
      </c>
      <c r="AE7">
        <v>-128</v>
      </c>
      <c r="AF7">
        <v>-1513</v>
      </c>
      <c r="AG7">
        <v>-1124</v>
      </c>
      <c r="AH7">
        <v>-1286</v>
      </c>
      <c r="AI7">
        <v>501</v>
      </c>
      <c r="AJ7">
        <v>-347</v>
      </c>
      <c r="AK7">
        <v>-4059</v>
      </c>
      <c r="AL7">
        <v>-3790</v>
      </c>
      <c r="AM7">
        <v>3626</v>
      </c>
      <c r="AN7">
        <v>-10963</v>
      </c>
      <c r="AO7">
        <v>-14628</v>
      </c>
      <c r="AP7">
        <v>57241</v>
      </c>
      <c r="AQ7">
        <v>4036</v>
      </c>
      <c r="AR7">
        <v>11798</v>
      </c>
      <c r="AS7">
        <f>29086-SUM(AP7:AR7)</f>
        <v>-43989</v>
      </c>
      <c r="AT7">
        <v>18048</v>
      </c>
      <c r="AU7">
        <v>-38667</v>
      </c>
      <c r="AV7">
        <v>3601</v>
      </c>
      <c r="AW7">
        <v>25852</v>
      </c>
      <c r="AX7">
        <v>-66821</v>
      </c>
      <c r="AY7" s="11">
        <v>17967</v>
      </c>
      <c r="AZ7" s="11">
        <v>-9248</v>
      </c>
      <c r="BA7" s="11">
        <v>-25277</v>
      </c>
    </row>
    <row r="8" spans="1:53" ht="14.45" customHeight="1" x14ac:dyDescent="0.25">
      <c r="A8" s="3" t="s">
        <v>52</v>
      </c>
      <c r="B8" s="8" t="s">
        <v>1</v>
      </c>
      <c r="C8" s="8" t="s">
        <v>1</v>
      </c>
      <c r="D8" s="8" t="s">
        <v>1</v>
      </c>
      <c r="E8" s="8" t="s">
        <v>1</v>
      </c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1</v>
      </c>
      <c r="N8" s="8" t="s">
        <v>1</v>
      </c>
      <c r="O8" s="8" t="s">
        <v>1</v>
      </c>
      <c r="P8" s="8" t="s">
        <v>1</v>
      </c>
      <c r="Q8" s="8" t="s">
        <v>1</v>
      </c>
      <c r="R8" s="8" t="s">
        <v>1</v>
      </c>
      <c r="S8" s="8" t="s">
        <v>1</v>
      </c>
      <c r="T8" s="8" t="s">
        <v>1</v>
      </c>
      <c r="U8" s="8" t="s">
        <v>1</v>
      </c>
      <c r="V8" s="8">
        <v>7213</v>
      </c>
      <c r="W8" s="8">
        <v>-2355</v>
      </c>
      <c r="X8" s="8" t="s">
        <v>1</v>
      </c>
      <c r="Y8" s="8" t="s">
        <v>1</v>
      </c>
      <c r="Z8" s="8">
        <v>-7630</v>
      </c>
      <c r="AA8" s="8">
        <v>-6318</v>
      </c>
      <c r="AB8" s="8" t="s">
        <v>1</v>
      </c>
      <c r="AC8" s="8" t="s">
        <v>1</v>
      </c>
      <c r="AD8" s="8">
        <v>-119</v>
      </c>
      <c r="AE8" s="8">
        <v>-128</v>
      </c>
      <c r="AF8" s="8">
        <v>-1513</v>
      </c>
      <c r="AG8" s="8" t="s">
        <v>1</v>
      </c>
      <c r="AH8" s="8" t="s">
        <v>1</v>
      </c>
      <c r="AI8" s="8" t="s">
        <v>1</v>
      </c>
      <c r="AJ8" s="8">
        <v>-347</v>
      </c>
      <c r="AK8" s="8" t="s">
        <v>1</v>
      </c>
      <c r="AL8" s="8" t="s">
        <v>1</v>
      </c>
      <c r="AM8" s="8" t="s">
        <v>1</v>
      </c>
      <c r="AN8" s="8" t="s">
        <v>1</v>
      </c>
      <c r="AO8" s="8" t="s">
        <v>1</v>
      </c>
      <c r="AP8" s="8" t="s">
        <v>1</v>
      </c>
      <c r="AQ8" s="8" t="s">
        <v>1</v>
      </c>
      <c r="AR8" s="8" t="s">
        <v>1</v>
      </c>
      <c r="AS8" s="8" t="s">
        <v>1</v>
      </c>
      <c r="AT8" s="8" t="s">
        <v>1</v>
      </c>
      <c r="AU8" s="8" t="s">
        <v>1</v>
      </c>
      <c r="AV8" s="8" t="s">
        <v>1</v>
      </c>
      <c r="AW8" s="8" t="s">
        <v>1</v>
      </c>
      <c r="AX8" s="8" t="s">
        <v>1</v>
      </c>
      <c r="AY8" s="8" t="s">
        <v>1</v>
      </c>
      <c r="AZ8" s="8" t="s">
        <v>1</v>
      </c>
      <c r="BA8" s="8" t="s">
        <v>1</v>
      </c>
    </row>
    <row r="9" spans="1:53" x14ac:dyDescent="0.25">
      <c r="A9" s="3" t="s">
        <v>53</v>
      </c>
      <c r="B9" t="s">
        <v>1</v>
      </c>
      <c r="C9" t="s">
        <v>1</v>
      </c>
      <c r="D9" t="s">
        <v>1</v>
      </c>
      <c r="E9" t="s">
        <v>1</v>
      </c>
      <c r="F9">
        <v>228</v>
      </c>
      <c r="G9">
        <v>698</v>
      </c>
      <c r="H9" t="s">
        <v>1</v>
      </c>
      <c r="I9" t="s">
        <v>1</v>
      </c>
      <c r="J9">
        <v>688</v>
      </c>
      <c r="K9">
        <v>29</v>
      </c>
      <c r="L9">
        <v>242</v>
      </c>
      <c r="M9" t="s">
        <v>1</v>
      </c>
      <c r="N9">
        <v>245</v>
      </c>
      <c r="O9">
        <v>522</v>
      </c>
      <c r="P9">
        <v>-475</v>
      </c>
      <c r="Q9">
        <v>9990</v>
      </c>
      <c r="R9">
        <v>5238</v>
      </c>
      <c r="S9">
        <v>5464</v>
      </c>
      <c r="T9">
        <v>-39229</v>
      </c>
      <c r="U9">
        <v>-34709</v>
      </c>
      <c r="V9">
        <v>-52875</v>
      </c>
      <c r="W9">
        <v>10771</v>
      </c>
      <c r="X9">
        <v>-106035</v>
      </c>
      <c r="Y9">
        <v>14740</v>
      </c>
      <c r="Z9">
        <v>75765</v>
      </c>
      <c r="AA9">
        <v>56555</v>
      </c>
      <c r="AB9">
        <v>-1160</v>
      </c>
      <c r="AC9">
        <v>-2838</v>
      </c>
      <c r="AD9">
        <v>17036</v>
      </c>
      <c r="AE9">
        <v>-16829</v>
      </c>
      <c r="AF9">
        <v>18824</v>
      </c>
      <c r="AG9">
        <v>-13135</v>
      </c>
      <c r="AH9">
        <v>5946</v>
      </c>
      <c r="AI9">
        <v>-32115</v>
      </c>
      <c r="AJ9">
        <v>10021</v>
      </c>
      <c r="AK9">
        <v>6867</v>
      </c>
      <c r="AL9">
        <v>16756</v>
      </c>
      <c r="AM9">
        <v>2594</v>
      </c>
      <c r="AN9">
        <v>6901</v>
      </c>
      <c r="AO9">
        <v>3222</v>
      </c>
      <c r="AP9">
        <v>-1238</v>
      </c>
      <c r="AQ9">
        <v>-4159</v>
      </c>
      <c r="AR9">
        <v>-2471</v>
      </c>
      <c r="AS9" s="8" t="s">
        <v>1</v>
      </c>
      <c r="AT9" s="8" t="s">
        <v>1</v>
      </c>
      <c r="AU9">
        <v>7894</v>
      </c>
      <c r="AV9">
        <v>-5246</v>
      </c>
      <c r="AW9">
        <v>-1440</v>
      </c>
      <c r="AX9">
        <v>10112</v>
      </c>
      <c r="AY9" s="11">
        <v>-1527</v>
      </c>
      <c r="AZ9" s="11">
        <v>-1517</v>
      </c>
      <c r="BA9" s="11">
        <v>-7068</v>
      </c>
    </row>
    <row r="10" spans="1:53" x14ac:dyDescent="0.25">
      <c r="A10" s="3" t="s">
        <v>54</v>
      </c>
      <c r="B10" t="s">
        <v>1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 t="s">
        <v>1</v>
      </c>
      <c r="AI10" t="s">
        <v>1</v>
      </c>
      <c r="AJ10" t="s">
        <v>1</v>
      </c>
      <c r="AK10" t="s">
        <v>1</v>
      </c>
      <c r="AL10" t="s">
        <v>1</v>
      </c>
      <c r="AM10" t="s">
        <v>1</v>
      </c>
      <c r="AN10" t="s">
        <v>1</v>
      </c>
      <c r="AO10" s="9" t="s">
        <v>1</v>
      </c>
      <c r="AP10" s="9" t="s">
        <v>1</v>
      </c>
      <c r="AQ10" s="9" t="s">
        <v>1</v>
      </c>
      <c r="AR10" s="9" t="s">
        <v>1</v>
      </c>
      <c r="AS10">
        <v>-608</v>
      </c>
      <c r="AT10" s="8" t="s">
        <v>1</v>
      </c>
      <c r="AU10" s="9" t="s">
        <v>1</v>
      </c>
      <c r="AV10" s="9" t="s">
        <v>1</v>
      </c>
      <c r="AW10">
        <v>305</v>
      </c>
      <c r="AX10" s="9" t="s">
        <v>1</v>
      </c>
      <c r="AY10" s="9" t="s">
        <v>1</v>
      </c>
      <c r="AZ10" s="9" t="s">
        <v>1</v>
      </c>
      <c r="BA10" s="9">
        <v>-441</v>
      </c>
    </row>
    <row r="11" spans="1:53" ht="15.6" customHeight="1" x14ac:dyDescent="0.25">
      <c r="A11" s="10" t="s">
        <v>55</v>
      </c>
      <c r="B11">
        <v>0</v>
      </c>
      <c r="C11">
        <v>0</v>
      </c>
      <c r="D11">
        <v>0</v>
      </c>
      <c r="E11">
        <v>24</v>
      </c>
      <c r="F11">
        <v>228</v>
      </c>
      <c r="G11">
        <v>698</v>
      </c>
      <c r="H11">
        <v>-2797</v>
      </c>
      <c r="I11">
        <v>385</v>
      </c>
      <c r="J11" t="s">
        <v>1</v>
      </c>
      <c r="K11" t="s">
        <v>1</v>
      </c>
      <c r="L11">
        <v>242</v>
      </c>
      <c r="M11">
        <v>832</v>
      </c>
      <c r="N11" t="s">
        <v>1</v>
      </c>
      <c r="O11" t="s">
        <v>1</v>
      </c>
      <c r="P11">
        <v>-475</v>
      </c>
      <c r="Q11">
        <v>9990</v>
      </c>
      <c r="R11" t="s">
        <v>1</v>
      </c>
      <c r="S11" t="s">
        <v>1</v>
      </c>
      <c r="T11">
        <v>-39229</v>
      </c>
      <c r="U11">
        <v>-34709</v>
      </c>
      <c r="V11">
        <v>-52875</v>
      </c>
      <c r="W11" t="s">
        <v>1</v>
      </c>
      <c r="X11" t="s">
        <v>1</v>
      </c>
      <c r="Y11" t="s">
        <v>1</v>
      </c>
      <c r="Z11">
        <v>75765</v>
      </c>
      <c r="AA11" t="s">
        <v>1</v>
      </c>
      <c r="AB11" t="s">
        <v>1</v>
      </c>
      <c r="AC11" t="s">
        <v>1</v>
      </c>
      <c r="AD11">
        <v>17036</v>
      </c>
      <c r="AE11">
        <v>-16829</v>
      </c>
      <c r="AF11" t="s">
        <v>1</v>
      </c>
      <c r="AG11" t="s">
        <v>1</v>
      </c>
      <c r="AH11">
        <v>5946</v>
      </c>
      <c r="AI11">
        <v>501</v>
      </c>
      <c r="AJ11" t="s">
        <v>1</v>
      </c>
      <c r="AK11" t="s">
        <v>1</v>
      </c>
      <c r="AL11">
        <v>-3790</v>
      </c>
      <c r="AM11">
        <v>3626</v>
      </c>
      <c r="AN11" t="s">
        <v>1</v>
      </c>
      <c r="AO11" s="9" t="s">
        <v>1</v>
      </c>
      <c r="AP11" s="9" t="s">
        <v>1</v>
      </c>
      <c r="AQ11" s="9" t="s">
        <v>1</v>
      </c>
      <c r="AR11" s="9" t="s">
        <v>1</v>
      </c>
      <c r="AS11">
        <v>-1208</v>
      </c>
      <c r="AT11" s="9">
        <v>-1208</v>
      </c>
      <c r="AU11" s="9" t="s">
        <v>1</v>
      </c>
      <c r="AV11" s="9" t="s">
        <v>1</v>
      </c>
      <c r="AW11">
        <v>-253</v>
      </c>
      <c r="AX11" s="9" t="s">
        <v>1</v>
      </c>
      <c r="AY11" s="9" t="s">
        <v>1</v>
      </c>
      <c r="AZ11" s="9" t="s">
        <v>1</v>
      </c>
      <c r="BA11" s="9">
        <v>8769</v>
      </c>
    </row>
    <row r="12" spans="1:53" ht="14.45" customHeight="1" x14ac:dyDescent="0.25">
      <c r="A12" s="10" t="s">
        <v>56</v>
      </c>
      <c r="B12">
        <v>0</v>
      </c>
      <c r="C12">
        <v>0</v>
      </c>
      <c r="D12">
        <v>0</v>
      </c>
      <c r="E12">
        <v>-24</v>
      </c>
      <c r="F12">
        <v>-77</v>
      </c>
      <c r="G12">
        <v>-238</v>
      </c>
      <c r="H12">
        <v>951</v>
      </c>
      <c r="I12">
        <v>86</v>
      </c>
      <c r="J12">
        <v>-234</v>
      </c>
      <c r="K12">
        <v>-10</v>
      </c>
      <c r="L12">
        <v>-82</v>
      </c>
      <c r="M12">
        <v>-283</v>
      </c>
      <c r="N12">
        <v>-83</v>
      </c>
      <c r="O12">
        <v>-178</v>
      </c>
      <c r="P12">
        <v>162</v>
      </c>
      <c r="Q12">
        <v>-3397</v>
      </c>
      <c r="R12">
        <v>0</v>
      </c>
      <c r="S12">
        <v>-1858</v>
      </c>
      <c r="T12">
        <v>13338</v>
      </c>
      <c r="U12">
        <v>11801</v>
      </c>
      <c r="V12">
        <v>0</v>
      </c>
      <c r="W12">
        <v>0</v>
      </c>
      <c r="X12">
        <v>0</v>
      </c>
      <c r="Y12">
        <v>673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t="s">
        <v>1</v>
      </c>
      <c r="AF12" t="s">
        <v>1</v>
      </c>
      <c r="AG12" t="s">
        <v>1</v>
      </c>
      <c r="AH12" t="s">
        <v>1</v>
      </c>
      <c r="AI12" t="s">
        <v>1</v>
      </c>
      <c r="AJ12" t="s">
        <v>1</v>
      </c>
      <c r="AK12" t="s">
        <v>1</v>
      </c>
      <c r="AL12" t="s">
        <v>1</v>
      </c>
      <c r="AM12" t="s">
        <v>1</v>
      </c>
      <c r="AN12" t="s">
        <v>1</v>
      </c>
      <c r="AO12" s="9" t="s">
        <v>1</v>
      </c>
      <c r="AP12" s="9" t="s">
        <v>1</v>
      </c>
      <c r="AQ12" s="9" t="s">
        <v>1</v>
      </c>
      <c r="AR12" s="9" t="s">
        <v>1</v>
      </c>
      <c r="AS12">
        <v>207</v>
      </c>
      <c r="AT12" s="9" t="s">
        <v>1</v>
      </c>
      <c r="AU12" s="9" t="s">
        <v>1</v>
      </c>
      <c r="AV12" s="9" t="s">
        <v>1</v>
      </c>
      <c r="AW12">
        <v>-104</v>
      </c>
      <c r="AX12" s="9" t="s">
        <v>1</v>
      </c>
      <c r="AY12" s="9" t="s">
        <v>1</v>
      </c>
      <c r="AZ12" s="9" t="s">
        <v>1</v>
      </c>
      <c r="BA12" s="9">
        <v>150</v>
      </c>
    </row>
    <row r="13" spans="1:53" x14ac:dyDescent="0.25">
      <c r="A13" s="5" t="s">
        <v>57</v>
      </c>
      <c r="B13" s="6">
        <v>64655</v>
      </c>
      <c r="C13" s="6">
        <v>91854</v>
      </c>
      <c r="D13" s="6">
        <v>91321</v>
      </c>
      <c r="E13" s="6">
        <v>102968</v>
      </c>
      <c r="F13" s="6">
        <v>95208</v>
      </c>
      <c r="G13" s="6">
        <v>122090</v>
      </c>
      <c r="H13" s="6">
        <v>91684</v>
      </c>
      <c r="I13" s="6">
        <v>72095</v>
      </c>
      <c r="J13" s="6">
        <v>31646</v>
      </c>
      <c r="K13" s="6">
        <v>12678</v>
      </c>
      <c r="L13" s="6">
        <v>28688</v>
      </c>
      <c r="M13" s="6">
        <v>29586</v>
      </c>
      <c r="N13" s="6">
        <v>57864</v>
      </c>
      <c r="O13" s="6">
        <v>96371</v>
      </c>
      <c r="P13" s="6">
        <v>94361</v>
      </c>
      <c r="Q13" s="6">
        <v>63370</v>
      </c>
      <c r="R13" s="6">
        <v>76244</v>
      </c>
      <c r="S13" s="6">
        <v>54431</v>
      </c>
      <c r="T13" s="6">
        <v>46347</v>
      </c>
      <c r="U13" s="6">
        <v>27631</v>
      </c>
      <c r="V13" s="6">
        <v>-39792</v>
      </c>
      <c r="W13" s="6">
        <v>3378</v>
      </c>
      <c r="X13" s="6">
        <v>-98167</v>
      </c>
      <c r="Y13" s="6">
        <v>4206</v>
      </c>
      <c r="Z13" s="6">
        <v>72198</v>
      </c>
      <c r="AA13" s="6">
        <v>73593</v>
      </c>
      <c r="AB13" s="6">
        <v>-875</v>
      </c>
      <c r="AC13" s="6">
        <v>-43453</v>
      </c>
      <c r="AD13" s="6">
        <v>31731</v>
      </c>
      <c r="AE13" s="6">
        <v>21022</v>
      </c>
      <c r="AF13" s="6">
        <v>55794</v>
      </c>
      <c r="AG13" s="6">
        <v>-690</v>
      </c>
      <c r="AH13" s="6">
        <v>78037</v>
      </c>
      <c r="AI13" s="6">
        <v>14452</v>
      </c>
      <c r="AJ13" s="6">
        <v>67145</v>
      </c>
      <c r="AK13" s="6">
        <v>58664</v>
      </c>
      <c r="AL13" s="6">
        <v>54630</v>
      </c>
      <c r="AM13" s="6">
        <v>113578</v>
      </c>
      <c r="AN13" s="6">
        <v>90216</v>
      </c>
      <c r="AO13" s="6">
        <v>45587</v>
      </c>
      <c r="AP13" s="6">
        <v>63691</v>
      </c>
      <c r="AQ13" s="6">
        <v>63377</v>
      </c>
      <c r="AR13" s="6">
        <v>160145</v>
      </c>
      <c r="AS13" s="6">
        <f>869569-SUM(AP13:AR13)</f>
        <v>582356</v>
      </c>
      <c r="AT13" s="6">
        <v>197060</v>
      </c>
      <c r="AU13" s="6">
        <v>129253</v>
      </c>
      <c r="AV13" s="6">
        <v>361312</v>
      </c>
      <c r="AW13" s="6">
        <v>205868</v>
      </c>
      <c r="AX13" s="6">
        <v>113620</v>
      </c>
      <c r="AY13" s="6">
        <v>174666</v>
      </c>
      <c r="AZ13" s="6">
        <v>197411</v>
      </c>
      <c r="BA13" s="6">
        <v>105804</v>
      </c>
    </row>
  </sheetData>
  <mergeCells count="52">
    <mergeCell ref="BA3:BA4"/>
    <mergeCell ref="AL3:AL4"/>
    <mergeCell ref="AM3:AM4"/>
    <mergeCell ref="AS3:AS4"/>
    <mergeCell ref="AY3:AY4"/>
    <mergeCell ref="Y3:Y4"/>
    <mergeCell ref="AX3:AX4"/>
    <mergeCell ref="AO3:AO4"/>
    <mergeCell ref="AU3:AU4"/>
    <mergeCell ref="AN3:AN4"/>
    <mergeCell ref="AR3:AR4"/>
    <mergeCell ref="AT3:AT4"/>
    <mergeCell ref="AQ3:AQ4"/>
    <mergeCell ref="AW3:AW4"/>
    <mergeCell ref="AV3:AV4"/>
    <mergeCell ref="U3:U4"/>
    <mergeCell ref="V3:V4"/>
    <mergeCell ref="W3:W4"/>
    <mergeCell ref="X3:X4"/>
    <mergeCell ref="N3:N4"/>
    <mergeCell ref="O3:O4"/>
    <mergeCell ref="P3:P4"/>
    <mergeCell ref="Q3:Q4"/>
    <mergeCell ref="R3:R4"/>
    <mergeCell ref="B3:B4"/>
    <mergeCell ref="C3:C4"/>
    <mergeCell ref="D3:D4"/>
    <mergeCell ref="E3:E4"/>
    <mergeCell ref="F3:F4"/>
    <mergeCell ref="T3:T4"/>
    <mergeCell ref="G3:G4"/>
    <mergeCell ref="H3:H4"/>
    <mergeCell ref="I3:I4"/>
    <mergeCell ref="J3:J4"/>
    <mergeCell ref="K3:K4"/>
    <mergeCell ref="S3:S4"/>
    <mergeCell ref="AZ3:AZ4"/>
    <mergeCell ref="L3:L4"/>
    <mergeCell ref="M3:M4"/>
    <mergeCell ref="AP3:AP4"/>
    <mergeCell ref="AF3:AF4"/>
    <mergeCell ref="AG3:AG4"/>
    <mergeCell ref="AH3:AH4"/>
    <mergeCell ref="AI3:AI4"/>
    <mergeCell ref="AJ3:AJ4"/>
    <mergeCell ref="AK3:AK4"/>
    <mergeCell ref="Z3:Z4"/>
    <mergeCell ref="AA3:AA4"/>
    <mergeCell ref="AB3:AB4"/>
    <mergeCell ref="AC3:AC4"/>
    <mergeCell ref="AD3:AD4"/>
    <mergeCell ref="AE3:AE4"/>
  </mergeCells>
  <phoneticPr fontId="20" type="noConversion"/>
  <pageMargins left="0.78740157499999996" right="0.78740157499999996" top="0.984251969" bottom="0.984251969" header="0.4921259845" footer="0.4921259845"/>
  <ignoredErrors>
    <ignoredError sqref="AS13 AS5:AS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Interactive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Schwaizer</dc:creator>
  <cp:lastModifiedBy>Fabiana Martini</cp:lastModifiedBy>
  <dcterms:created xsi:type="dcterms:W3CDTF">2021-02-02T12:25:13Z</dcterms:created>
  <dcterms:modified xsi:type="dcterms:W3CDTF">2023-03-08T12:37:26Z</dcterms:modified>
</cp:coreProperties>
</file>